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0" windowHeight="12030"/>
  </bookViews>
  <sheets>
    <sheet name="ВЕД" sheetId="9" r:id="rId1"/>
    <sheet name="Прил" sheetId="13" r:id="rId2"/>
    <sheet name="Раз.под." sheetId="14" r:id="rId3"/>
    <sheet name="МП" sheetId="15" r:id="rId4"/>
    <sheet name="Публ." sheetId="17" r:id="rId5"/>
    <sheet name="СД" sheetId="20" r:id="rId6"/>
  </sheets>
  <definedNames>
    <definedName name="_xlnm._FilterDatabase" localSheetId="0" hidden="1">ВЕД!$A$11:$J$746</definedName>
    <definedName name="_xlnm._FilterDatabase" localSheetId="1" hidden="1">Прил!$A$11:$H$671</definedName>
  </definedNames>
  <calcPr calcId="124519"/>
</workbook>
</file>

<file path=xl/calcChain.xml><?xml version="1.0" encoding="utf-8"?>
<calcChain xmlns="http://schemas.openxmlformats.org/spreadsheetml/2006/main">
  <c r="H590" i="9"/>
  <c r="J588"/>
  <c r="I588"/>
  <c r="H588"/>
  <c r="H300" i="13"/>
  <c r="G300"/>
  <c r="F300"/>
  <c r="H587" i="9" l="1"/>
  <c r="J147"/>
  <c r="I147"/>
  <c r="H147"/>
  <c r="J145"/>
  <c r="I145"/>
  <c r="H145"/>
  <c r="J143"/>
  <c r="I143"/>
  <c r="H143"/>
  <c r="J141"/>
  <c r="I141"/>
  <c r="H141"/>
  <c r="J139"/>
  <c r="I139"/>
  <c r="H139"/>
  <c r="J137"/>
  <c r="I137"/>
  <c r="H137"/>
  <c r="J135"/>
  <c r="I135"/>
  <c r="H135"/>
  <c r="G654" i="13"/>
  <c r="H654"/>
  <c r="F654"/>
  <c r="H656"/>
  <c r="G656"/>
  <c r="F656"/>
  <c r="H652"/>
  <c r="G652"/>
  <c r="F652"/>
  <c r="F651" s="1"/>
  <c r="I262" i="9"/>
  <c r="J262"/>
  <c r="H262"/>
  <c r="I264"/>
  <c r="J264"/>
  <c r="H264"/>
  <c r="J380"/>
  <c r="I380"/>
  <c r="H380"/>
  <c r="J378"/>
  <c r="I378"/>
  <c r="H378"/>
  <c r="G651" i="13" l="1"/>
  <c r="H651"/>
  <c r="H379"/>
  <c r="G379"/>
  <c r="F379"/>
  <c r="D48" i="20" l="1"/>
  <c r="D50" s="1"/>
  <c r="H377" i="13" l="1"/>
  <c r="G377"/>
  <c r="F377"/>
  <c r="E35" i="14"/>
  <c r="F35"/>
  <c r="D35"/>
  <c r="E55" i="15" l="1"/>
  <c r="F55"/>
  <c r="D55"/>
  <c r="E13"/>
  <c r="E19"/>
  <c r="F19"/>
  <c r="D19"/>
  <c r="I132" i="9"/>
  <c r="J132"/>
  <c r="H132"/>
  <c r="F338" i="13"/>
  <c r="G338"/>
  <c r="H338"/>
  <c r="F340"/>
  <c r="G340"/>
  <c r="H340"/>
  <c r="F342"/>
  <c r="G342"/>
  <c r="H342"/>
  <c r="F345"/>
  <c r="F344" s="1"/>
  <c r="G345"/>
  <c r="G344" s="1"/>
  <c r="H345"/>
  <c r="H344" s="1"/>
  <c r="F348"/>
  <c r="G348"/>
  <c r="H348"/>
  <c r="F350"/>
  <c r="G350"/>
  <c r="H350"/>
  <c r="F352"/>
  <c r="G352"/>
  <c r="H352"/>
  <c r="F354"/>
  <c r="G354"/>
  <c r="H354"/>
  <c r="F357"/>
  <c r="F356" s="1"/>
  <c r="G357"/>
  <c r="G356" s="1"/>
  <c r="H357"/>
  <c r="H356" s="1"/>
  <c r="F361"/>
  <c r="F360" s="1"/>
  <c r="F359" s="1"/>
  <c r="G361"/>
  <c r="G360" s="1"/>
  <c r="G359" s="1"/>
  <c r="H361"/>
  <c r="H360" s="1"/>
  <c r="H359" s="1"/>
  <c r="H331"/>
  <c r="H330" s="1"/>
  <c r="H329" s="1"/>
  <c r="H328" s="1"/>
  <c r="H327" s="1"/>
  <c r="H326" s="1"/>
  <c r="G331"/>
  <c r="G330" s="1"/>
  <c r="G329" s="1"/>
  <c r="G328" s="1"/>
  <c r="G327" s="1"/>
  <c r="G326" s="1"/>
  <c r="F331"/>
  <c r="F330" s="1"/>
  <c r="F329" s="1"/>
  <c r="F328" s="1"/>
  <c r="F327" s="1"/>
  <c r="F326" s="1"/>
  <c r="H662"/>
  <c r="H661" s="1"/>
  <c r="H660" s="1"/>
  <c r="H659" s="1"/>
  <c r="G662"/>
  <c r="G661" s="1"/>
  <c r="G660" s="1"/>
  <c r="G659" s="1"/>
  <c r="F662"/>
  <c r="F661" s="1"/>
  <c r="F660" s="1"/>
  <c r="F659" s="1"/>
  <c r="H637"/>
  <c r="G637"/>
  <c r="F637"/>
  <c r="H645"/>
  <c r="H644" s="1"/>
  <c r="G645"/>
  <c r="G644" s="1"/>
  <c r="F645"/>
  <c r="F644" s="1"/>
  <c r="H642"/>
  <c r="H641" s="1"/>
  <c r="G642"/>
  <c r="G641" s="1"/>
  <c r="F642"/>
  <c r="F641" s="1"/>
  <c r="H635"/>
  <c r="G635"/>
  <c r="F635"/>
  <c r="H627"/>
  <c r="G627"/>
  <c r="F627"/>
  <c r="H623"/>
  <c r="G623"/>
  <c r="F623"/>
  <c r="H619"/>
  <c r="G619"/>
  <c r="F619"/>
  <c r="H617"/>
  <c r="G617"/>
  <c r="F617"/>
  <c r="H615"/>
  <c r="G615"/>
  <c r="F615"/>
  <c r="H609"/>
  <c r="H608" s="1"/>
  <c r="H607" s="1"/>
  <c r="H606" s="1"/>
  <c r="G609"/>
  <c r="G608" s="1"/>
  <c r="G607" s="1"/>
  <c r="G606" s="1"/>
  <c r="F609"/>
  <c r="F608" s="1"/>
  <c r="F607" s="1"/>
  <c r="F606" s="1"/>
  <c r="H602"/>
  <c r="G602"/>
  <c r="F602"/>
  <c r="H600"/>
  <c r="G600"/>
  <c r="F600"/>
  <c r="H598"/>
  <c r="G598"/>
  <c r="F598"/>
  <c r="H587"/>
  <c r="G587"/>
  <c r="F587"/>
  <c r="H585"/>
  <c r="G585"/>
  <c r="F585"/>
  <c r="H580"/>
  <c r="H579" s="1"/>
  <c r="H578" s="1"/>
  <c r="H577" s="1"/>
  <c r="G580"/>
  <c r="G579" s="1"/>
  <c r="G578" s="1"/>
  <c r="G577" s="1"/>
  <c r="F580"/>
  <c r="F579" s="1"/>
  <c r="F578" s="1"/>
  <c r="F577" s="1"/>
  <c r="H592"/>
  <c r="H591" s="1"/>
  <c r="H590" s="1"/>
  <c r="H589" s="1"/>
  <c r="G592"/>
  <c r="G591" s="1"/>
  <c r="G590" s="1"/>
  <c r="G589" s="1"/>
  <c r="F592"/>
  <c r="F591" s="1"/>
  <c r="F590" s="1"/>
  <c r="F589" s="1"/>
  <c r="H574"/>
  <c r="H573" s="1"/>
  <c r="H572" s="1"/>
  <c r="H571" s="1"/>
  <c r="G574"/>
  <c r="G573" s="1"/>
  <c r="G572" s="1"/>
  <c r="G571" s="1"/>
  <c r="F574"/>
  <c r="F573" s="1"/>
  <c r="F572" s="1"/>
  <c r="F571" s="1"/>
  <c r="H563"/>
  <c r="H562" s="1"/>
  <c r="H561" s="1"/>
  <c r="H560" s="1"/>
  <c r="G563"/>
  <c r="G562" s="1"/>
  <c r="G561" s="1"/>
  <c r="G560" s="1"/>
  <c r="F563"/>
  <c r="F562" s="1"/>
  <c r="F561" s="1"/>
  <c r="F560" s="1"/>
  <c r="H568"/>
  <c r="H567" s="1"/>
  <c r="G568"/>
  <c r="G567" s="1"/>
  <c r="G566" s="1"/>
  <c r="F568"/>
  <c r="F567" s="1"/>
  <c r="H557"/>
  <c r="G557"/>
  <c r="F557"/>
  <c r="H556"/>
  <c r="H555" s="1"/>
  <c r="H554" s="1"/>
  <c r="G556"/>
  <c r="G555" s="1"/>
  <c r="G554" s="1"/>
  <c r="F556"/>
  <c r="F555" s="1"/>
  <c r="F554" s="1"/>
  <c r="H550"/>
  <c r="G550"/>
  <c r="F550"/>
  <c r="H547"/>
  <c r="G547"/>
  <c r="F547"/>
  <c r="H539"/>
  <c r="H538" s="1"/>
  <c r="H537" s="1"/>
  <c r="G539"/>
  <c r="G538" s="1"/>
  <c r="G537" s="1"/>
  <c r="F539"/>
  <c r="F538" s="1"/>
  <c r="F537" s="1"/>
  <c r="H534"/>
  <c r="H533" s="1"/>
  <c r="G534"/>
  <c r="G533" s="1"/>
  <c r="F534"/>
  <c r="F533" s="1"/>
  <c r="H530"/>
  <c r="H529" s="1"/>
  <c r="G530"/>
  <c r="G529" s="1"/>
  <c r="F530"/>
  <c r="F529" s="1"/>
  <c r="H526"/>
  <c r="G526"/>
  <c r="F526"/>
  <c r="H523"/>
  <c r="G523"/>
  <c r="F523"/>
  <c r="H519"/>
  <c r="G519"/>
  <c r="F519"/>
  <c r="H517"/>
  <c r="G517"/>
  <c r="F517"/>
  <c r="H514"/>
  <c r="G514"/>
  <c r="F514"/>
  <c r="H512"/>
  <c r="G512"/>
  <c r="F512"/>
  <c r="H510"/>
  <c r="G510"/>
  <c r="F510"/>
  <c r="H508"/>
  <c r="G508"/>
  <c r="F508"/>
  <c r="H506"/>
  <c r="G506"/>
  <c r="F506"/>
  <c r="H498"/>
  <c r="H497" s="1"/>
  <c r="H496" s="1"/>
  <c r="H495" s="1"/>
  <c r="G498"/>
  <c r="G497" s="1"/>
  <c r="G496" s="1"/>
  <c r="G495" s="1"/>
  <c r="F498"/>
  <c r="F497" s="1"/>
  <c r="F496" s="1"/>
  <c r="F495" s="1"/>
  <c r="H493"/>
  <c r="G493"/>
  <c r="F493"/>
  <c r="H490"/>
  <c r="G490"/>
  <c r="F490"/>
  <c r="H488"/>
  <c r="G488"/>
  <c r="F488"/>
  <c r="H484"/>
  <c r="G484"/>
  <c r="F484"/>
  <c r="H482"/>
  <c r="G482"/>
  <c r="F482"/>
  <c r="F464"/>
  <c r="F463" s="1"/>
  <c r="F462" s="1"/>
  <c r="F461" s="1"/>
  <c r="H464"/>
  <c r="H463" s="1"/>
  <c r="H462" s="1"/>
  <c r="H461" s="1"/>
  <c r="G464"/>
  <c r="G463" s="1"/>
  <c r="G462" s="1"/>
  <c r="G461" s="1"/>
  <c r="H474"/>
  <c r="G474"/>
  <c r="F474"/>
  <c r="H472"/>
  <c r="G472"/>
  <c r="F472"/>
  <c r="H470"/>
  <c r="G470"/>
  <c r="F470"/>
  <c r="H458"/>
  <c r="H457" s="1"/>
  <c r="H456" s="1"/>
  <c r="H455" s="1"/>
  <c r="G458"/>
  <c r="G457" s="1"/>
  <c r="G456" s="1"/>
  <c r="G455" s="1"/>
  <c r="F458"/>
  <c r="F457" s="1"/>
  <c r="F456" s="1"/>
  <c r="F455" s="1"/>
  <c r="H448"/>
  <c r="H447" s="1"/>
  <c r="G448"/>
  <c r="G446" s="1"/>
  <c r="G445" s="1"/>
  <c r="F448"/>
  <c r="F446" s="1"/>
  <c r="F445" s="1"/>
  <c r="H443"/>
  <c r="H442" s="1"/>
  <c r="G443"/>
  <c r="G441" s="1"/>
  <c r="G440" s="1"/>
  <c r="F443"/>
  <c r="F441" s="1"/>
  <c r="F440" s="1"/>
  <c r="G426"/>
  <c r="H426"/>
  <c r="H437"/>
  <c r="H436" s="1"/>
  <c r="H435" s="1"/>
  <c r="G437"/>
  <c r="G436" s="1"/>
  <c r="G435" s="1"/>
  <c r="F437"/>
  <c r="F436" s="1"/>
  <c r="F435" s="1"/>
  <c r="H433"/>
  <c r="G433"/>
  <c r="F433"/>
  <c r="H431"/>
  <c r="G431"/>
  <c r="F431"/>
  <c r="F426"/>
  <c r="F425" s="1"/>
  <c r="H423"/>
  <c r="H422" s="1"/>
  <c r="G423"/>
  <c r="G422" s="1"/>
  <c r="F423"/>
  <c r="F422" s="1"/>
  <c r="H420"/>
  <c r="G420"/>
  <c r="F420"/>
  <c r="H418"/>
  <c r="G418"/>
  <c r="F418"/>
  <c r="H416"/>
  <c r="G416"/>
  <c r="F416"/>
  <c r="H414"/>
  <c r="G414"/>
  <c r="F414"/>
  <c r="H412"/>
  <c r="G412"/>
  <c r="F412"/>
  <c r="H406"/>
  <c r="H405" s="1"/>
  <c r="H404" s="1"/>
  <c r="H403" s="1"/>
  <c r="H402" s="1"/>
  <c r="H401" s="1"/>
  <c r="G406"/>
  <c r="G405" s="1"/>
  <c r="G404" s="1"/>
  <c r="G403" s="1"/>
  <c r="G402" s="1"/>
  <c r="G401" s="1"/>
  <c r="F406"/>
  <c r="F405" s="1"/>
  <c r="F404" s="1"/>
  <c r="F402"/>
  <c r="F401" s="1"/>
  <c r="H399"/>
  <c r="H398" s="1"/>
  <c r="G399"/>
  <c r="G398" s="1"/>
  <c r="F399"/>
  <c r="F398" s="1"/>
  <c r="H396"/>
  <c r="H395" s="1"/>
  <c r="G396"/>
  <c r="G395" s="1"/>
  <c r="F396"/>
  <c r="F395" s="1"/>
  <c r="H393"/>
  <c r="G393"/>
  <c r="F393"/>
  <c r="H391"/>
  <c r="G391"/>
  <c r="F391"/>
  <c r="H389"/>
  <c r="G389"/>
  <c r="F389"/>
  <c r="H387"/>
  <c r="G387"/>
  <c r="F387"/>
  <c r="H385"/>
  <c r="G385"/>
  <c r="F385"/>
  <c r="H382"/>
  <c r="H381" s="1"/>
  <c r="G382"/>
  <c r="G381" s="1"/>
  <c r="F382"/>
  <c r="F381" s="1"/>
  <c r="H375"/>
  <c r="G375"/>
  <c r="F375"/>
  <c r="H373"/>
  <c r="G373"/>
  <c r="F373"/>
  <c r="H371"/>
  <c r="G371"/>
  <c r="F371"/>
  <c r="H369"/>
  <c r="G369"/>
  <c r="F369"/>
  <c r="H367"/>
  <c r="G367"/>
  <c r="F367"/>
  <c r="H323"/>
  <c r="G323"/>
  <c r="F323"/>
  <c r="H321"/>
  <c r="G321"/>
  <c r="F321"/>
  <c r="H318"/>
  <c r="G318"/>
  <c r="F318"/>
  <c r="G283"/>
  <c r="G282" s="1"/>
  <c r="H283"/>
  <c r="H282" s="1"/>
  <c r="F283"/>
  <c r="F282" s="1"/>
  <c r="H312"/>
  <c r="H311" s="1"/>
  <c r="H310" s="1"/>
  <c r="G312"/>
  <c r="G311" s="1"/>
  <c r="G310" s="1"/>
  <c r="F312"/>
  <c r="F311" s="1"/>
  <c r="F310" s="1"/>
  <c r="H306"/>
  <c r="H305" s="1"/>
  <c r="H304" s="1"/>
  <c r="G306"/>
  <c r="G305" s="1"/>
  <c r="G304" s="1"/>
  <c r="F306"/>
  <c r="F305" s="1"/>
  <c r="F304" s="1"/>
  <c r="F302"/>
  <c r="F299" s="1"/>
  <c r="H297"/>
  <c r="G297"/>
  <c r="F297"/>
  <c r="H295"/>
  <c r="G295"/>
  <c r="G303" s="1"/>
  <c r="G302" s="1"/>
  <c r="G299" s="1"/>
  <c r="F295"/>
  <c r="H292"/>
  <c r="G292"/>
  <c r="F292"/>
  <c r="H288"/>
  <c r="H287" s="1"/>
  <c r="G288"/>
  <c r="G287" s="1"/>
  <c r="F288"/>
  <c r="F287" s="1"/>
  <c r="H279"/>
  <c r="G279"/>
  <c r="F279"/>
  <c r="H277"/>
  <c r="G277"/>
  <c r="F277"/>
  <c r="H274"/>
  <c r="G274"/>
  <c r="F274"/>
  <c r="H272"/>
  <c r="G272"/>
  <c r="F272"/>
  <c r="H269"/>
  <c r="G269"/>
  <c r="F269"/>
  <c r="H267"/>
  <c r="G267"/>
  <c r="F267"/>
  <c r="H264"/>
  <c r="G264"/>
  <c r="F264"/>
  <c r="I607" i="9"/>
  <c r="I606" s="1"/>
  <c r="I605" s="1"/>
  <c r="I604" s="1"/>
  <c r="I603" s="1"/>
  <c r="I602" s="1"/>
  <c r="J607"/>
  <c r="J606" s="1"/>
  <c r="J605" s="1"/>
  <c r="J604" s="1"/>
  <c r="J603" s="1"/>
  <c r="J602" s="1"/>
  <c r="H607"/>
  <c r="H606" s="1"/>
  <c r="H605" s="1"/>
  <c r="H604" s="1"/>
  <c r="H603" s="1"/>
  <c r="H602" s="1"/>
  <c r="H244" i="13"/>
  <c r="G244"/>
  <c r="F244"/>
  <c r="H246"/>
  <c r="G246"/>
  <c r="F246"/>
  <c r="H248"/>
  <c r="G248"/>
  <c r="F248"/>
  <c r="H250"/>
  <c r="G250"/>
  <c r="F250"/>
  <c r="H258"/>
  <c r="G258"/>
  <c r="F258"/>
  <c r="H256"/>
  <c r="G256"/>
  <c r="F256"/>
  <c r="H254"/>
  <c r="G254"/>
  <c r="F254"/>
  <c r="H252"/>
  <c r="G252"/>
  <c r="F252"/>
  <c r="H241"/>
  <c r="G241"/>
  <c r="F241"/>
  <c r="I711" i="9"/>
  <c r="J711"/>
  <c r="H711"/>
  <c r="H236" i="13"/>
  <c r="G236"/>
  <c r="F236"/>
  <c r="H227"/>
  <c r="G227"/>
  <c r="F227"/>
  <c r="H225"/>
  <c r="G225"/>
  <c r="F225"/>
  <c r="H218"/>
  <c r="G218"/>
  <c r="F218"/>
  <c r="H216"/>
  <c r="G216"/>
  <c r="F216"/>
  <c r="H214"/>
  <c r="G214"/>
  <c r="F214"/>
  <c r="H209"/>
  <c r="G209"/>
  <c r="F209"/>
  <c r="H207"/>
  <c r="G207"/>
  <c r="F207"/>
  <c r="H205"/>
  <c r="G205"/>
  <c r="F205"/>
  <c r="H202"/>
  <c r="G202"/>
  <c r="F202"/>
  <c r="H200"/>
  <c r="G200"/>
  <c r="F200"/>
  <c r="H198"/>
  <c r="G198"/>
  <c r="F198"/>
  <c r="H196"/>
  <c r="G196"/>
  <c r="F196"/>
  <c r="H194"/>
  <c r="G194"/>
  <c r="F194"/>
  <c r="H192"/>
  <c r="G192"/>
  <c r="F192"/>
  <c r="H186"/>
  <c r="H185" s="1"/>
  <c r="G186"/>
  <c r="G185" s="1"/>
  <c r="F186"/>
  <c r="F185" s="1"/>
  <c r="H183"/>
  <c r="G183"/>
  <c r="F183"/>
  <c r="H181"/>
  <c r="G181"/>
  <c r="F181"/>
  <c r="H178"/>
  <c r="G178"/>
  <c r="F178"/>
  <c r="H176"/>
  <c r="G176"/>
  <c r="F176"/>
  <c r="H173"/>
  <c r="G173"/>
  <c r="F173"/>
  <c r="H171"/>
  <c r="G171"/>
  <c r="F171"/>
  <c r="H168"/>
  <c r="G168"/>
  <c r="F168"/>
  <c r="H165"/>
  <c r="G165"/>
  <c r="F165"/>
  <c r="H163"/>
  <c r="G163"/>
  <c r="F163"/>
  <c r="H157"/>
  <c r="G157"/>
  <c r="F157"/>
  <c r="F154" s="1"/>
  <c r="F153" s="1"/>
  <c r="F152" s="1"/>
  <c r="H155"/>
  <c r="G155"/>
  <c r="H149"/>
  <c r="H148" s="1"/>
  <c r="H147" s="1"/>
  <c r="H146" s="1"/>
  <c r="G149"/>
  <c r="G148" s="1"/>
  <c r="G147" s="1"/>
  <c r="G146" s="1"/>
  <c r="F149"/>
  <c r="F148" s="1"/>
  <c r="F147" s="1"/>
  <c r="F146" s="1"/>
  <c r="H142"/>
  <c r="G142"/>
  <c r="F142"/>
  <c r="H140"/>
  <c r="G140"/>
  <c r="F140"/>
  <c r="H137"/>
  <c r="G137"/>
  <c r="F137"/>
  <c r="H126"/>
  <c r="H125" s="1"/>
  <c r="H124" s="1"/>
  <c r="H123" s="1"/>
  <c r="H122" s="1"/>
  <c r="G126"/>
  <c r="G125" s="1"/>
  <c r="G124" s="1"/>
  <c r="G123" s="1"/>
  <c r="G122" s="1"/>
  <c r="F126"/>
  <c r="F125" s="1"/>
  <c r="F124" s="1"/>
  <c r="F123" s="1"/>
  <c r="F122" s="1"/>
  <c r="H118"/>
  <c r="H117" s="1"/>
  <c r="H116" s="1"/>
  <c r="H115" s="1"/>
  <c r="H114" s="1"/>
  <c r="G118"/>
  <c r="G117" s="1"/>
  <c r="G116" s="1"/>
  <c r="G115" s="1"/>
  <c r="G114" s="1"/>
  <c r="F118"/>
  <c r="F117" s="1"/>
  <c r="F116" s="1"/>
  <c r="F115" s="1"/>
  <c r="F114" s="1"/>
  <c r="H111"/>
  <c r="H110" s="1"/>
  <c r="H109" s="1"/>
  <c r="G111"/>
  <c r="G110" s="1"/>
  <c r="G109" s="1"/>
  <c r="F111"/>
  <c r="F110" s="1"/>
  <c r="F109" s="1"/>
  <c r="H107"/>
  <c r="G107"/>
  <c r="F107"/>
  <c r="H104"/>
  <c r="G104"/>
  <c r="F104"/>
  <c r="H99"/>
  <c r="G99"/>
  <c r="F99"/>
  <c r="H96"/>
  <c r="G96"/>
  <c r="F96"/>
  <c r="H92"/>
  <c r="G92"/>
  <c r="F92"/>
  <c r="H89"/>
  <c r="G89"/>
  <c r="F89"/>
  <c r="H87"/>
  <c r="G87"/>
  <c r="F87"/>
  <c r="H85"/>
  <c r="G85"/>
  <c r="F85"/>
  <c r="H79"/>
  <c r="G79"/>
  <c r="F79"/>
  <c r="H77"/>
  <c r="G77"/>
  <c r="F77"/>
  <c r="H72"/>
  <c r="G72"/>
  <c r="F72"/>
  <c r="H69"/>
  <c r="G69"/>
  <c r="F69"/>
  <c r="H66"/>
  <c r="G66"/>
  <c r="F66"/>
  <c r="H62"/>
  <c r="G62"/>
  <c r="F62"/>
  <c r="H36"/>
  <c r="G36"/>
  <c r="F36"/>
  <c r="H33"/>
  <c r="G33"/>
  <c r="F33"/>
  <c r="H27"/>
  <c r="G27"/>
  <c r="F27"/>
  <c r="H25"/>
  <c r="G25"/>
  <c r="F25"/>
  <c r="H22"/>
  <c r="G22"/>
  <c r="F22"/>
  <c r="H17"/>
  <c r="H15" s="1"/>
  <c r="H14" s="1"/>
  <c r="H13" s="1"/>
  <c r="G17"/>
  <c r="G16" s="1"/>
  <c r="F17"/>
  <c r="F16" s="1"/>
  <c r="K579" i="9"/>
  <c r="K535"/>
  <c r="K412"/>
  <c r="H383"/>
  <c r="H382" s="1"/>
  <c r="H355"/>
  <c r="I355"/>
  <c r="J355"/>
  <c r="K196"/>
  <c r="J677"/>
  <c r="J676" s="1"/>
  <c r="I677"/>
  <c r="I676" s="1"/>
  <c r="H677"/>
  <c r="H676" s="1"/>
  <c r="F366" i="13" l="1"/>
  <c r="H366"/>
  <c r="G366"/>
  <c r="F337"/>
  <c r="H337"/>
  <c r="G347"/>
  <c r="F347"/>
  <c r="G337"/>
  <c r="H347"/>
  <c r="F640"/>
  <c r="H634"/>
  <c r="H633" s="1"/>
  <c r="H632" s="1"/>
  <c r="F546"/>
  <c r="F545" s="1"/>
  <c r="F544" s="1"/>
  <c r="F543" s="1"/>
  <c r="F634"/>
  <c r="F633" s="1"/>
  <c r="F632" s="1"/>
  <c r="G650"/>
  <c r="G649" s="1"/>
  <c r="H650"/>
  <c r="H649" s="1"/>
  <c r="F650"/>
  <c r="F649" s="1"/>
  <c r="G634"/>
  <c r="G633" s="1"/>
  <c r="G632" s="1"/>
  <c r="G614"/>
  <c r="F614"/>
  <c r="H614"/>
  <c r="H640"/>
  <c r="H639" s="1"/>
  <c r="F639"/>
  <c r="G640"/>
  <c r="G639" s="1"/>
  <c r="G597"/>
  <c r="G596" s="1"/>
  <c r="G595" s="1"/>
  <c r="H584"/>
  <c r="H583" s="1"/>
  <c r="H582" s="1"/>
  <c r="G584"/>
  <c r="G583" s="1"/>
  <c r="G582" s="1"/>
  <c r="F597"/>
  <c r="F596" s="1"/>
  <c r="F595" s="1"/>
  <c r="H597"/>
  <c r="H596" s="1"/>
  <c r="H595" s="1"/>
  <c r="G516"/>
  <c r="F584"/>
  <c r="F583" s="1"/>
  <c r="F582" s="1"/>
  <c r="H546"/>
  <c r="H545" s="1"/>
  <c r="H544" s="1"/>
  <c r="H543" s="1"/>
  <c r="H446"/>
  <c r="H445" s="1"/>
  <c r="F565"/>
  <c r="F559" s="1"/>
  <c r="F566"/>
  <c r="F516"/>
  <c r="G546"/>
  <c r="G545" s="1"/>
  <c r="G544" s="1"/>
  <c r="G543" s="1"/>
  <c r="H566"/>
  <c r="H565"/>
  <c r="H559" s="1"/>
  <c r="G565"/>
  <c r="G559" s="1"/>
  <c r="G481"/>
  <c r="G480" s="1"/>
  <c r="G487"/>
  <c r="G486" s="1"/>
  <c r="H430"/>
  <c r="H429" s="1"/>
  <c r="H428" s="1"/>
  <c r="G469"/>
  <c r="G468" s="1"/>
  <c r="G467" s="1"/>
  <c r="H481"/>
  <c r="H480" s="1"/>
  <c r="G505"/>
  <c r="H505"/>
  <c r="H487"/>
  <c r="H486" s="1"/>
  <c r="F505"/>
  <c r="F442"/>
  <c r="F469"/>
  <c r="F468" s="1"/>
  <c r="F467" s="1"/>
  <c r="F460" s="1"/>
  <c r="F481"/>
  <c r="F480" s="1"/>
  <c r="H516"/>
  <c r="H469"/>
  <c r="H468" s="1"/>
  <c r="H467" s="1"/>
  <c r="F487"/>
  <c r="F486" s="1"/>
  <c r="F271"/>
  <c r="F263"/>
  <c r="G411"/>
  <c r="H441"/>
  <c r="H440" s="1"/>
  <c r="F447"/>
  <c r="H204"/>
  <c r="G447"/>
  <c r="G442"/>
  <c r="F430"/>
  <c r="F429" s="1"/>
  <c r="F428" s="1"/>
  <c r="G430"/>
  <c r="G429" s="1"/>
  <c r="G428" s="1"/>
  <c r="H411"/>
  <c r="H317"/>
  <c r="H316" s="1"/>
  <c r="H315" s="1"/>
  <c r="F384"/>
  <c r="G384"/>
  <c r="H224"/>
  <c r="H223" s="1"/>
  <c r="H222" s="1"/>
  <c r="H221" s="1"/>
  <c r="F317"/>
  <c r="F316" s="1"/>
  <c r="F315" s="1"/>
  <c r="G317"/>
  <c r="G316" s="1"/>
  <c r="G315" s="1"/>
  <c r="F411"/>
  <c r="F410" s="1"/>
  <c r="F409" s="1"/>
  <c r="G263"/>
  <c r="H263"/>
  <c r="F291"/>
  <c r="F290" s="1"/>
  <c r="H384"/>
  <c r="G180"/>
  <c r="G271"/>
  <c r="H271"/>
  <c r="G154"/>
  <c r="G153" s="1"/>
  <c r="G152" s="1"/>
  <c r="G291"/>
  <c r="G290" s="1"/>
  <c r="H291"/>
  <c r="H303"/>
  <c r="H302" s="1"/>
  <c r="H299" s="1"/>
  <c r="H175"/>
  <c r="G175"/>
  <c r="H213"/>
  <c r="H212" s="1"/>
  <c r="H211" s="1"/>
  <c r="F224"/>
  <c r="F223" s="1"/>
  <c r="F222" s="1"/>
  <c r="F221" s="1"/>
  <c r="G224"/>
  <c r="G223" s="1"/>
  <c r="G222" s="1"/>
  <c r="G221" s="1"/>
  <c r="H191"/>
  <c r="G204"/>
  <c r="F213"/>
  <c r="F212" s="1"/>
  <c r="F211" s="1"/>
  <c r="G213"/>
  <c r="G212" s="1"/>
  <c r="G211" s="1"/>
  <c r="F204"/>
  <c r="F103"/>
  <c r="F102" s="1"/>
  <c r="F101" s="1"/>
  <c r="F170"/>
  <c r="F180"/>
  <c r="F191"/>
  <c r="F190" s="1"/>
  <c r="F189" s="1"/>
  <c r="G191"/>
  <c r="H170"/>
  <c r="H103"/>
  <c r="H102" s="1"/>
  <c r="H101" s="1"/>
  <c r="H154"/>
  <c r="H153" s="1"/>
  <c r="H152" s="1"/>
  <c r="F162"/>
  <c r="G162"/>
  <c r="H162"/>
  <c r="H180"/>
  <c r="G170"/>
  <c r="H95"/>
  <c r="H94" s="1"/>
  <c r="F175"/>
  <c r="H16"/>
  <c r="H32"/>
  <c r="H31" s="1"/>
  <c r="H30" s="1"/>
  <c r="H29" s="1"/>
  <c r="G103"/>
  <c r="G102" s="1"/>
  <c r="G101" s="1"/>
  <c r="F15"/>
  <c r="F14" s="1"/>
  <c r="F13" s="1"/>
  <c r="F95"/>
  <c r="F94" s="1"/>
  <c r="G95"/>
  <c r="G94" s="1"/>
  <c r="G32"/>
  <c r="G31" s="1"/>
  <c r="G30" s="1"/>
  <c r="G29" s="1"/>
  <c r="F21"/>
  <c r="F20" s="1"/>
  <c r="F19" s="1"/>
  <c r="H21"/>
  <c r="H20" s="1"/>
  <c r="H19" s="1"/>
  <c r="G15"/>
  <c r="G14" s="1"/>
  <c r="G13" s="1"/>
  <c r="F32"/>
  <c r="F31" s="1"/>
  <c r="F30" s="1"/>
  <c r="F29" s="1"/>
  <c r="G21"/>
  <c r="G20" s="1"/>
  <c r="G19" s="1"/>
  <c r="I682" i="9"/>
  <c r="I681" s="1"/>
  <c r="I680" s="1"/>
  <c r="J682"/>
  <c r="J681" s="1"/>
  <c r="J680" s="1"/>
  <c r="H682"/>
  <c r="H681" s="1"/>
  <c r="H680" s="1"/>
  <c r="K659"/>
  <c r="I660"/>
  <c r="J660"/>
  <c r="I657"/>
  <c r="J657"/>
  <c r="H657"/>
  <c r="I653"/>
  <c r="J653"/>
  <c r="H653"/>
  <c r="K262"/>
  <c r="J451"/>
  <c r="I451"/>
  <c r="I635"/>
  <c r="J635"/>
  <c r="H635"/>
  <c r="I417"/>
  <c r="J417"/>
  <c r="H417"/>
  <c r="K348"/>
  <c r="J322"/>
  <c r="I322"/>
  <c r="H336" i="13" l="1"/>
  <c r="H335" s="1"/>
  <c r="H334" s="1"/>
  <c r="G336"/>
  <c r="G335" s="1"/>
  <c r="G334" s="1"/>
  <c r="F365"/>
  <c r="F364" s="1"/>
  <c r="F363" s="1"/>
  <c r="F336"/>
  <c r="F335" s="1"/>
  <c r="F334" s="1"/>
  <c r="H365"/>
  <c r="H364" s="1"/>
  <c r="H363" s="1"/>
  <c r="F631"/>
  <c r="H631"/>
  <c r="G631"/>
  <c r="G190"/>
  <c r="G189" s="1"/>
  <c r="F262"/>
  <c r="F261" s="1"/>
  <c r="F260" s="1"/>
  <c r="H504"/>
  <c r="H503" s="1"/>
  <c r="H502" s="1"/>
  <c r="G504"/>
  <c r="G503" s="1"/>
  <c r="G502" s="1"/>
  <c r="F479"/>
  <c r="H479"/>
  <c r="H190"/>
  <c r="H189" s="1"/>
  <c r="G479"/>
  <c r="F504"/>
  <c r="F503" s="1"/>
  <c r="F502" s="1"/>
  <c r="G365"/>
  <c r="G364" s="1"/>
  <c r="G363" s="1"/>
  <c r="H290"/>
  <c r="F408"/>
  <c r="G262"/>
  <c r="G261" s="1"/>
  <c r="G260" s="1"/>
  <c r="H262"/>
  <c r="F161"/>
  <c r="F160" s="1"/>
  <c r="F159" s="1"/>
  <c r="G161"/>
  <c r="G160" s="1"/>
  <c r="G159" s="1"/>
  <c r="H161"/>
  <c r="H160" s="1"/>
  <c r="H159" s="1"/>
  <c r="H261" l="1"/>
  <c r="H260" s="1"/>
  <c r="J600" i="9"/>
  <c r="J599" s="1"/>
  <c r="J598" s="1"/>
  <c r="I600"/>
  <c r="I599" s="1"/>
  <c r="I598" s="1"/>
  <c r="H600"/>
  <c r="H599" s="1"/>
  <c r="H598" s="1"/>
  <c r="H576"/>
  <c r="H575" s="1"/>
  <c r="J431"/>
  <c r="J430" s="1"/>
  <c r="J429" s="1"/>
  <c r="J428" s="1"/>
  <c r="J427" s="1"/>
  <c r="J426" s="1"/>
  <c r="I431"/>
  <c r="I430" s="1"/>
  <c r="I429" s="1"/>
  <c r="I428" s="1"/>
  <c r="I427" s="1"/>
  <c r="I426" s="1"/>
  <c r="H431"/>
  <c r="H430" s="1"/>
  <c r="H429" s="1"/>
  <c r="H427"/>
  <c r="H426" s="1"/>
  <c r="J407"/>
  <c r="J406" s="1"/>
  <c r="J405" s="1"/>
  <c r="I407"/>
  <c r="I406" s="1"/>
  <c r="I405" s="1"/>
  <c r="H407"/>
  <c r="H406" s="1"/>
  <c r="H405" s="1"/>
  <c r="I358"/>
  <c r="I357" s="1"/>
  <c r="J358"/>
  <c r="J357" s="1"/>
  <c r="H358"/>
  <c r="H357" s="1"/>
  <c r="K549"/>
  <c r="I594"/>
  <c r="J594"/>
  <c r="H594"/>
  <c r="I585"/>
  <c r="I572"/>
  <c r="J572"/>
  <c r="H553"/>
  <c r="I543"/>
  <c r="J543"/>
  <c r="H543"/>
  <c r="I533"/>
  <c r="I495"/>
  <c r="J495"/>
  <c r="H495"/>
  <c r="I460"/>
  <c r="J460"/>
  <c r="H460"/>
  <c r="I455"/>
  <c r="J455"/>
  <c r="H455"/>
  <c r="I449"/>
  <c r="I448" s="1"/>
  <c r="J449"/>
  <c r="J448" s="1"/>
  <c r="K449"/>
  <c r="H449"/>
  <c r="H415"/>
  <c r="I421"/>
  <c r="J421"/>
  <c r="H421"/>
  <c r="H372"/>
  <c r="I372"/>
  <c r="J372"/>
  <c r="I376"/>
  <c r="J376"/>
  <c r="H376"/>
  <c r="J253"/>
  <c r="J252" s="1"/>
  <c r="I253"/>
  <c r="I252" s="1"/>
  <c r="H253"/>
  <c r="H252" s="1"/>
  <c r="J231" l="1"/>
  <c r="I231"/>
  <c r="J120"/>
  <c r="I120"/>
  <c r="J118"/>
  <c r="I118"/>
  <c r="J116"/>
  <c r="I116"/>
  <c r="J111"/>
  <c r="J109"/>
  <c r="J107"/>
  <c r="J105"/>
  <c r="J103"/>
  <c r="I111"/>
  <c r="I109"/>
  <c r="I107"/>
  <c r="I105"/>
  <c r="I103"/>
  <c r="I113"/>
  <c r="J113"/>
  <c r="H113"/>
  <c r="J27"/>
  <c r="I27"/>
  <c r="J24"/>
  <c r="I24"/>
  <c r="H24"/>
  <c r="I85"/>
  <c r="J85"/>
  <c r="H85"/>
  <c r="I717"/>
  <c r="J717"/>
  <c r="H717"/>
  <c r="I723"/>
  <c r="J723"/>
  <c r="H723"/>
  <c r="I102" l="1"/>
  <c r="J102"/>
  <c r="K737"/>
  <c r="I702"/>
  <c r="J702"/>
  <c r="H702"/>
  <c r="H312"/>
  <c r="I314"/>
  <c r="J314"/>
  <c r="K314"/>
  <c r="H314"/>
  <c r="F14" i="17" l="1"/>
  <c r="E14"/>
  <c r="D14"/>
  <c r="J666" i="9" l="1"/>
  <c r="I666"/>
  <c r="H666"/>
  <c r="J662"/>
  <c r="I662"/>
  <c r="H662"/>
  <c r="H658" i="13"/>
  <c r="G658"/>
  <c r="F658"/>
  <c r="G648"/>
  <c r="G647" s="1"/>
  <c r="H629"/>
  <c r="G629"/>
  <c r="F629"/>
  <c r="H605"/>
  <c r="G605"/>
  <c r="F605"/>
  <c r="H553"/>
  <c r="G553"/>
  <c r="F553"/>
  <c r="H453"/>
  <c r="H452" s="1"/>
  <c r="H451" s="1"/>
  <c r="H450" s="1"/>
  <c r="H439" s="1"/>
  <c r="G453"/>
  <c r="G452" s="1"/>
  <c r="G451" s="1"/>
  <c r="G450" s="1"/>
  <c r="G439" s="1"/>
  <c r="F453"/>
  <c r="F452" s="1"/>
  <c r="F451" s="1"/>
  <c r="F450" s="1"/>
  <c r="F439" s="1"/>
  <c r="H425"/>
  <c r="H410" s="1"/>
  <c r="H409" s="1"/>
  <c r="H408" s="1"/>
  <c r="G425"/>
  <c r="G410" s="1"/>
  <c r="G409" s="1"/>
  <c r="G408" s="1"/>
  <c r="H238"/>
  <c r="H235" s="1"/>
  <c r="G238"/>
  <c r="G235" s="1"/>
  <c r="F238"/>
  <c r="F235" s="1"/>
  <c r="H233"/>
  <c r="H232" s="1"/>
  <c r="G233"/>
  <c r="G232" s="1"/>
  <c r="F233"/>
  <c r="F232" s="1"/>
  <c r="H145"/>
  <c r="G145"/>
  <c r="F145"/>
  <c r="H134"/>
  <c r="G134"/>
  <c r="F134"/>
  <c r="H132"/>
  <c r="G132"/>
  <c r="F132"/>
  <c r="H113"/>
  <c r="G113"/>
  <c r="F113"/>
  <c r="H91"/>
  <c r="G91"/>
  <c r="F91"/>
  <c r="H76"/>
  <c r="H75" s="1"/>
  <c r="H71"/>
  <c r="G71"/>
  <c r="F71"/>
  <c r="H56"/>
  <c r="H53" s="1"/>
  <c r="G56"/>
  <c r="G54" s="1"/>
  <c r="F56"/>
  <c r="F54" s="1"/>
  <c r="E25" i="14"/>
  <c r="F25"/>
  <c r="D25"/>
  <c r="F58"/>
  <c r="E58"/>
  <c r="D58"/>
  <c r="F56"/>
  <c r="E56"/>
  <c r="D56"/>
  <c r="F52"/>
  <c r="E52"/>
  <c r="D52"/>
  <c r="F47"/>
  <c r="E47"/>
  <c r="D47"/>
  <c r="F44"/>
  <c r="E44"/>
  <c r="D44"/>
  <c r="F37"/>
  <c r="E37"/>
  <c r="D37"/>
  <c r="F30"/>
  <c r="E30"/>
  <c r="D30"/>
  <c r="F22"/>
  <c r="E22"/>
  <c r="D22"/>
  <c r="F20"/>
  <c r="E20"/>
  <c r="D20"/>
  <c r="F12"/>
  <c r="E12"/>
  <c r="D12"/>
  <c r="J177" i="9"/>
  <c r="J176" s="1"/>
  <c r="J175" s="1"/>
  <c r="J174" s="1"/>
  <c r="I177"/>
  <c r="I176" s="1"/>
  <c r="I175" s="1"/>
  <c r="I174" s="1"/>
  <c r="H177"/>
  <c r="H176" s="1"/>
  <c r="H175" s="1"/>
  <c r="H174" s="1"/>
  <c r="F60" i="14" l="1"/>
  <c r="D60"/>
  <c r="E60"/>
  <c r="F648" i="13"/>
  <c r="F647" s="1"/>
  <c r="H648"/>
  <c r="H647" s="1"/>
  <c r="H54"/>
  <c r="G626"/>
  <c r="G625" s="1"/>
  <c r="H55"/>
  <c r="H139"/>
  <c r="G84"/>
  <c r="G83" s="1"/>
  <c r="F76"/>
  <c r="F75" s="1"/>
  <c r="G76"/>
  <c r="G75" s="1"/>
  <c r="G151"/>
  <c r="H542"/>
  <c r="H151"/>
  <c r="F131"/>
  <c r="G53"/>
  <c r="F61"/>
  <c r="F60" s="1"/>
  <c r="F84"/>
  <c r="F83" s="1"/>
  <c r="F82" s="1"/>
  <c r="G55"/>
  <c r="G139"/>
  <c r="F314"/>
  <c r="F626"/>
  <c r="F625" s="1"/>
  <c r="G613"/>
  <c r="G314"/>
  <c r="H314"/>
  <c r="H460"/>
  <c r="G61"/>
  <c r="G60" s="1"/>
  <c r="H61"/>
  <c r="H60" s="1"/>
  <c r="H59" s="1"/>
  <c r="F139"/>
  <c r="G594"/>
  <c r="H594"/>
  <c r="G460"/>
  <c r="F542"/>
  <c r="G542"/>
  <c r="F594"/>
  <c r="H613"/>
  <c r="H84"/>
  <c r="H83" s="1"/>
  <c r="G131"/>
  <c r="H131"/>
  <c r="F151"/>
  <c r="H626"/>
  <c r="H625" s="1"/>
  <c r="F55"/>
  <c r="F53"/>
  <c r="F130" l="1"/>
  <c r="F129" s="1"/>
  <c r="F128" s="1"/>
  <c r="F121" s="1"/>
  <c r="F478"/>
  <c r="G612"/>
  <c r="H188"/>
  <c r="H144" s="1"/>
  <c r="F613"/>
  <c r="F612" s="1"/>
  <c r="H612"/>
  <c r="G501"/>
  <c r="G231"/>
  <c r="G230" s="1"/>
  <c r="G229" s="1"/>
  <c r="H130"/>
  <c r="H129" s="1"/>
  <c r="H128" s="1"/>
  <c r="H121" s="1"/>
  <c r="G82"/>
  <c r="F188"/>
  <c r="H570"/>
  <c r="H552" s="1"/>
  <c r="H478"/>
  <c r="F59"/>
  <c r="F58" s="1"/>
  <c r="F501"/>
  <c r="G59"/>
  <c r="G570"/>
  <c r="G552" s="1"/>
  <c r="H82"/>
  <c r="G188"/>
  <c r="H231"/>
  <c r="H230" s="1"/>
  <c r="H229" s="1"/>
  <c r="G478"/>
  <c r="F570"/>
  <c r="F552" s="1"/>
  <c r="H501"/>
  <c r="G130"/>
  <c r="G129" s="1"/>
  <c r="G128" s="1"/>
  <c r="G121" s="1"/>
  <c r="F231"/>
  <c r="F230" s="1"/>
  <c r="F229" s="1"/>
  <c r="I641" i="9"/>
  <c r="J641"/>
  <c r="H641"/>
  <c r="H611" i="13" l="1"/>
  <c r="H604" s="1"/>
  <c r="G611"/>
  <c r="G604" s="1"/>
  <c r="F611"/>
  <c r="F604" s="1"/>
  <c r="H58"/>
  <c r="H12" s="1"/>
  <c r="G58"/>
  <c r="G12" s="1"/>
  <c r="G220"/>
  <c r="H220"/>
  <c r="F333"/>
  <c r="F144"/>
  <c r="F220"/>
  <c r="F12"/>
  <c r="H333"/>
  <c r="G144"/>
  <c r="G333"/>
  <c r="I127" i="9"/>
  <c r="I126" s="1"/>
  <c r="J127"/>
  <c r="J126" s="1"/>
  <c r="H127"/>
  <c r="H126" s="1"/>
  <c r="I640"/>
  <c r="I639" s="1"/>
  <c r="I638" s="1"/>
  <c r="I637" s="1"/>
  <c r="J640"/>
  <c r="J639" s="1"/>
  <c r="J638" s="1"/>
  <c r="J637" s="1"/>
  <c r="H640"/>
  <c r="H639" s="1"/>
  <c r="H638" s="1"/>
  <c r="H637" s="1"/>
  <c r="G664" i="13" l="1"/>
  <c r="H664"/>
  <c r="F664"/>
  <c r="I729" i="9"/>
  <c r="J729"/>
  <c r="H729"/>
  <c r="I97" l="1"/>
  <c r="I96" s="1"/>
  <c r="I95" s="1"/>
  <c r="I94" s="1"/>
  <c r="I93" s="1"/>
  <c r="J97"/>
  <c r="J96" s="1"/>
  <c r="J95" s="1"/>
  <c r="J94" s="1"/>
  <c r="J93" s="1"/>
  <c r="H97"/>
  <c r="H96" s="1"/>
  <c r="H95" s="1"/>
  <c r="H94" s="1"/>
  <c r="H93" s="1"/>
  <c r="K455" l="1"/>
  <c r="I714"/>
  <c r="I710" s="1"/>
  <c r="J714"/>
  <c r="J710" s="1"/>
  <c r="H714"/>
  <c r="H710" s="1"/>
  <c r="I154" l="1"/>
  <c r="I153" s="1"/>
  <c r="I152" s="1"/>
  <c r="I151" s="1"/>
  <c r="J154"/>
  <c r="J153" s="1"/>
  <c r="J152" s="1"/>
  <c r="J151" s="1"/>
  <c r="H154"/>
  <c r="H153" s="1"/>
  <c r="H152" s="1"/>
  <c r="H151" s="1"/>
  <c r="H231"/>
  <c r="K755"/>
  <c r="K744"/>
  <c r="K757" s="1"/>
  <c r="J742"/>
  <c r="J741" s="1"/>
  <c r="I742"/>
  <c r="I741" s="1"/>
  <c r="H742"/>
  <c r="H741" s="1"/>
  <c r="J734"/>
  <c r="I734"/>
  <c r="H734"/>
  <c r="J732"/>
  <c r="I732"/>
  <c r="H732"/>
  <c r="K723"/>
  <c r="J722"/>
  <c r="J721" s="1"/>
  <c r="J720" s="1"/>
  <c r="J719" s="1"/>
  <c r="I722"/>
  <c r="I721" s="1"/>
  <c r="I720" s="1"/>
  <c r="I719" s="1"/>
  <c r="H722"/>
  <c r="H721" s="1"/>
  <c r="H720" s="1"/>
  <c r="H719" s="1"/>
  <c r="K709"/>
  <c r="J708"/>
  <c r="J707" s="1"/>
  <c r="I708"/>
  <c r="I707" s="1"/>
  <c r="H708"/>
  <c r="H707" s="1"/>
  <c r="K706"/>
  <c r="J700"/>
  <c r="I700"/>
  <c r="H700"/>
  <c r="J692"/>
  <c r="I692"/>
  <c r="H692"/>
  <c r="J689"/>
  <c r="I689"/>
  <c r="H689"/>
  <c r="J673"/>
  <c r="J672" s="1"/>
  <c r="I673"/>
  <c r="I672" s="1"/>
  <c r="H673"/>
  <c r="H672" s="1"/>
  <c r="J669"/>
  <c r="J659" s="1"/>
  <c r="I669"/>
  <c r="I659" s="1"/>
  <c r="H669"/>
  <c r="H660"/>
  <c r="J655"/>
  <c r="I655"/>
  <c r="H655"/>
  <c r="J651"/>
  <c r="I651"/>
  <c r="H651"/>
  <c r="J649"/>
  <c r="I649"/>
  <c r="H649"/>
  <c r="K645"/>
  <c r="J634"/>
  <c r="I634"/>
  <c r="H633"/>
  <c r="H632" s="1"/>
  <c r="H631" s="1"/>
  <c r="J629"/>
  <c r="I629"/>
  <c r="H629"/>
  <c r="J627"/>
  <c r="I627"/>
  <c r="H627"/>
  <c r="J622"/>
  <c r="J621" s="1"/>
  <c r="I622"/>
  <c r="I621" s="1"/>
  <c r="H622"/>
  <c r="H621" s="1"/>
  <c r="K616"/>
  <c r="J614"/>
  <c r="J613" s="1"/>
  <c r="J612" s="1"/>
  <c r="J611" s="1"/>
  <c r="J610" s="1"/>
  <c r="J609" s="1"/>
  <c r="I614"/>
  <c r="I613" s="1"/>
  <c r="I612" s="1"/>
  <c r="I611" s="1"/>
  <c r="I610" s="1"/>
  <c r="I609" s="1"/>
  <c r="H614"/>
  <c r="H613" s="1"/>
  <c r="H612" s="1"/>
  <c r="H611" s="1"/>
  <c r="H610" s="1"/>
  <c r="H609" s="1"/>
  <c r="J593"/>
  <c r="J592" s="1"/>
  <c r="I593"/>
  <c r="I592" s="1"/>
  <c r="H593"/>
  <c r="H592" s="1"/>
  <c r="K586"/>
  <c r="J585"/>
  <c r="H585"/>
  <c r="J583"/>
  <c r="J591" s="1"/>
  <c r="J590" s="1"/>
  <c r="J587" s="1"/>
  <c r="I583"/>
  <c r="I591" s="1"/>
  <c r="I590" s="1"/>
  <c r="I587" s="1"/>
  <c r="H583"/>
  <c r="K582"/>
  <c r="J580"/>
  <c r="I580"/>
  <c r="H580"/>
  <c r="J576"/>
  <c r="J575" s="1"/>
  <c r="I576"/>
  <c r="I575" s="1"/>
  <c r="J571"/>
  <c r="I571"/>
  <c r="H572"/>
  <c r="H571" s="1"/>
  <c r="J568"/>
  <c r="I568"/>
  <c r="H568"/>
  <c r="J566"/>
  <c r="I566"/>
  <c r="H566"/>
  <c r="J563"/>
  <c r="I563"/>
  <c r="H563"/>
  <c r="J561"/>
  <c r="I561"/>
  <c r="H561"/>
  <c r="J558"/>
  <c r="I558"/>
  <c r="H558"/>
  <c r="J556"/>
  <c r="I556"/>
  <c r="H556"/>
  <c r="J553"/>
  <c r="I553"/>
  <c r="K552"/>
  <c r="K548"/>
  <c r="J546"/>
  <c r="J545" s="1"/>
  <c r="I546"/>
  <c r="I545" s="1"/>
  <c r="H546"/>
  <c r="H545" s="1"/>
  <c r="J541"/>
  <c r="J540" s="1"/>
  <c r="I541"/>
  <c r="I540" s="1"/>
  <c r="H541"/>
  <c r="H540" s="1"/>
  <c r="J538"/>
  <c r="I538"/>
  <c r="H538"/>
  <c r="J536"/>
  <c r="I536"/>
  <c r="H536"/>
  <c r="J533"/>
  <c r="H533"/>
  <c r="J531"/>
  <c r="I531"/>
  <c r="I530" s="1"/>
  <c r="H531"/>
  <c r="J528"/>
  <c r="I528"/>
  <c r="H528"/>
  <c r="J525"/>
  <c r="I525"/>
  <c r="H525"/>
  <c r="J523"/>
  <c r="I523"/>
  <c r="H523"/>
  <c r="K521"/>
  <c r="J517"/>
  <c r="I517"/>
  <c r="H517"/>
  <c r="H514" s="1"/>
  <c r="J515"/>
  <c r="I515"/>
  <c r="K508"/>
  <c r="J508"/>
  <c r="I508"/>
  <c r="H508"/>
  <c r="J505"/>
  <c r="I505"/>
  <c r="H505"/>
  <c r="J498"/>
  <c r="I498"/>
  <c r="H498"/>
  <c r="J487"/>
  <c r="J486" s="1"/>
  <c r="J485" s="1"/>
  <c r="J484" s="1"/>
  <c r="J483" s="1"/>
  <c r="I487"/>
  <c r="I486" s="1"/>
  <c r="I485" s="1"/>
  <c r="I484" s="1"/>
  <c r="I483" s="1"/>
  <c r="H487"/>
  <c r="H486" s="1"/>
  <c r="H485" s="1"/>
  <c r="H484" s="1"/>
  <c r="H483" s="1"/>
  <c r="J481"/>
  <c r="J480" s="1"/>
  <c r="J479" s="1"/>
  <c r="J478" s="1"/>
  <c r="J477" s="1"/>
  <c r="I481"/>
  <c r="I480" s="1"/>
  <c r="I479" s="1"/>
  <c r="I478" s="1"/>
  <c r="I477" s="1"/>
  <c r="H481"/>
  <c r="H480" s="1"/>
  <c r="H479" s="1"/>
  <c r="H478" s="1"/>
  <c r="H477" s="1"/>
  <c r="J473"/>
  <c r="J472" s="1"/>
  <c r="J471" s="1"/>
  <c r="J470" s="1"/>
  <c r="J469" s="1"/>
  <c r="I473"/>
  <c r="I472" s="1"/>
  <c r="I471" s="1"/>
  <c r="I470" s="1"/>
  <c r="I469" s="1"/>
  <c r="H473"/>
  <c r="H472" s="1"/>
  <c r="H471" s="1"/>
  <c r="H470" s="1"/>
  <c r="H469" s="1"/>
  <c r="J467"/>
  <c r="J466" s="1"/>
  <c r="J465" s="1"/>
  <c r="J464" s="1"/>
  <c r="J463" s="1"/>
  <c r="I467"/>
  <c r="I466" s="1"/>
  <c r="I465" s="1"/>
  <c r="I464" s="1"/>
  <c r="I463" s="1"/>
  <c r="H467"/>
  <c r="H466" s="1"/>
  <c r="H465" s="1"/>
  <c r="H464" s="1"/>
  <c r="H463" s="1"/>
  <c r="J457"/>
  <c r="J454" s="1"/>
  <c r="J453" s="1"/>
  <c r="I457"/>
  <c r="H457"/>
  <c r="H451"/>
  <c r="H448" s="1"/>
  <c r="J443"/>
  <c r="J442" s="1"/>
  <c r="J441" s="1"/>
  <c r="J440" s="1"/>
  <c r="J439" s="1"/>
  <c r="I443"/>
  <c r="I442" s="1"/>
  <c r="I441" s="1"/>
  <c r="I440" s="1"/>
  <c r="I439" s="1"/>
  <c r="H443"/>
  <c r="H442" s="1"/>
  <c r="H441" s="1"/>
  <c r="H440" s="1"/>
  <c r="H439" s="1"/>
  <c r="J437"/>
  <c r="J435" s="1"/>
  <c r="J434" s="1"/>
  <c r="J433" s="1"/>
  <c r="I437"/>
  <c r="I435" s="1"/>
  <c r="I434" s="1"/>
  <c r="I433" s="1"/>
  <c r="H437"/>
  <c r="H436" s="1"/>
  <c r="J424"/>
  <c r="J423" s="1"/>
  <c r="I424"/>
  <c r="I423" s="1"/>
  <c r="H424"/>
  <c r="H423" s="1"/>
  <c r="J419"/>
  <c r="I419"/>
  <c r="H419"/>
  <c r="J415"/>
  <c r="I415"/>
  <c r="J413"/>
  <c r="I413"/>
  <c r="H413"/>
  <c r="K411"/>
  <c r="K402"/>
  <c r="J404"/>
  <c r="J403" s="1"/>
  <c r="J402" s="1"/>
  <c r="I404"/>
  <c r="I403" s="1"/>
  <c r="I402" s="1"/>
  <c r="H403"/>
  <c r="H402" s="1"/>
  <c r="J400"/>
  <c r="J399" s="1"/>
  <c r="I400"/>
  <c r="I399" s="1"/>
  <c r="H400"/>
  <c r="H399" s="1"/>
  <c r="J397"/>
  <c r="J396" s="1"/>
  <c r="I397"/>
  <c r="I396" s="1"/>
  <c r="H397"/>
  <c r="H396" s="1"/>
  <c r="J394"/>
  <c r="I394"/>
  <c r="H394"/>
  <c r="J392"/>
  <c r="I392"/>
  <c r="H392"/>
  <c r="J390"/>
  <c r="I390"/>
  <c r="H390"/>
  <c r="J388"/>
  <c r="I388"/>
  <c r="H388"/>
  <c r="J386"/>
  <c r="I386"/>
  <c r="H386"/>
  <c r="J383"/>
  <c r="J382" s="1"/>
  <c r="I383"/>
  <c r="I382" s="1"/>
  <c r="J374"/>
  <c r="I374"/>
  <c r="H374"/>
  <c r="J370"/>
  <c r="I370"/>
  <c r="H370"/>
  <c r="J368"/>
  <c r="I368"/>
  <c r="H368"/>
  <c r="K367"/>
  <c r="J362"/>
  <c r="J361" s="1"/>
  <c r="I362"/>
  <c r="I361" s="1"/>
  <c r="H362"/>
  <c r="H361" s="1"/>
  <c r="K357"/>
  <c r="J353"/>
  <c r="I353"/>
  <c r="H353"/>
  <c r="J351"/>
  <c r="I351"/>
  <c r="H351"/>
  <c r="J349"/>
  <c r="I349"/>
  <c r="H349"/>
  <c r="J346"/>
  <c r="J345" s="1"/>
  <c r="I346"/>
  <c r="I345" s="1"/>
  <c r="H346"/>
  <c r="H345" s="1"/>
  <c r="J343"/>
  <c r="I343"/>
  <c r="H343"/>
  <c r="J341"/>
  <c r="I341"/>
  <c r="H341"/>
  <c r="J339"/>
  <c r="I339"/>
  <c r="H339"/>
  <c r="K338"/>
  <c r="J331"/>
  <c r="J330" s="1"/>
  <c r="J329" s="1"/>
  <c r="J328" s="1"/>
  <c r="J327" s="1"/>
  <c r="I331"/>
  <c r="I330" s="1"/>
  <c r="I329" s="1"/>
  <c r="I328" s="1"/>
  <c r="I327" s="1"/>
  <c r="H331"/>
  <c r="H330" s="1"/>
  <c r="H329" s="1"/>
  <c r="H328" s="1"/>
  <c r="H327" s="1"/>
  <c r="J325"/>
  <c r="I325"/>
  <c r="H325"/>
  <c r="H322"/>
  <c r="J312"/>
  <c r="I312"/>
  <c r="J310"/>
  <c r="I310"/>
  <c r="H310"/>
  <c r="H309" s="1"/>
  <c r="K308"/>
  <c r="J303"/>
  <c r="I303"/>
  <c r="H303"/>
  <c r="J300"/>
  <c r="I300"/>
  <c r="H300"/>
  <c r="J296"/>
  <c r="J295" s="1"/>
  <c r="I296"/>
  <c r="I295" s="1"/>
  <c r="H296"/>
  <c r="H295" s="1"/>
  <c r="J293"/>
  <c r="I293"/>
  <c r="H293"/>
  <c r="J291"/>
  <c r="I291"/>
  <c r="H291"/>
  <c r="J289"/>
  <c r="I289"/>
  <c r="H289"/>
  <c r="K285"/>
  <c r="J281"/>
  <c r="J280" s="1"/>
  <c r="J279" s="1"/>
  <c r="J278" s="1"/>
  <c r="I281"/>
  <c r="I280" s="1"/>
  <c r="I279" s="1"/>
  <c r="I278" s="1"/>
  <c r="H281"/>
  <c r="H280" s="1"/>
  <c r="H279" s="1"/>
  <c r="H278" s="1"/>
  <c r="J276"/>
  <c r="I276"/>
  <c r="H276"/>
  <c r="J274"/>
  <c r="I274"/>
  <c r="H274"/>
  <c r="J271"/>
  <c r="I271"/>
  <c r="H271"/>
  <c r="K269"/>
  <c r="K267"/>
  <c r="J260"/>
  <c r="J259" s="1"/>
  <c r="I260"/>
  <c r="I259" s="1"/>
  <c r="H260"/>
  <c r="H259" s="1"/>
  <c r="J250"/>
  <c r="J249" s="1"/>
  <c r="J248" s="1"/>
  <c r="I250"/>
  <c r="I249" s="1"/>
  <c r="I248" s="1"/>
  <c r="H250"/>
  <c r="H249" s="1"/>
  <c r="H248" s="1"/>
  <c r="J245"/>
  <c r="J244" s="1"/>
  <c r="I245"/>
  <c r="I244" s="1"/>
  <c r="H245"/>
  <c r="H244" s="1"/>
  <c r="J239"/>
  <c r="J238" s="1"/>
  <c r="J237" s="1"/>
  <c r="I239"/>
  <c r="I238" s="1"/>
  <c r="I237" s="1"/>
  <c r="H239"/>
  <c r="H238" s="1"/>
  <c r="H237" s="1"/>
  <c r="J235"/>
  <c r="I235"/>
  <c r="H235"/>
  <c r="J229"/>
  <c r="I229"/>
  <c r="H229"/>
  <c r="J227"/>
  <c r="I227"/>
  <c r="H227"/>
  <c r="K223"/>
  <c r="J221"/>
  <c r="J220" s="1"/>
  <c r="J219" s="1"/>
  <c r="J218" s="1"/>
  <c r="J217" s="1"/>
  <c r="I221"/>
  <c r="I220" s="1"/>
  <c r="I219" s="1"/>
  <c r="I218" s="1"/>
  <c r="I217" s="1"/>
  <c r="H221"/>
  <c r="H220" s="1"/>
  <c r="H219" s="1"/>
  <c r="H218" s="1"/>
  <c r="H217" s="1"/>
  <c r="J214"/>
  <c r="I214"/>
  <c r="H214"/>
  <c r="J212"/>
  <c r="I212"/>
  <c r="H212"/>
  <c r="J210"/>
  <c r="I210"/>
  <c r="H210"/>
  <c r="J204"/>
  <c r="I204"/>
  <c r="H204"/>
  <c r="J202"/>
  <c r="I202"/>
  <c r="H202"/>
  <c r="J197"/>
  <c r="J196" s="1"/>
  <c r="I197"/>
  <c r="I196" s="1"/>
  <c r="H197"/>
  <c r="H196" s="1"/>
  <c r="J191"/>
  <c r="J190" s="1"/>
  <c r="I191"/>
  <c r="I190" s="1"/>
  <c r="H191"/>
  <c r="H190" s="1"/>
  <c r="H189" s="1"/>
  <c r="J185"/>
  <c r="I185"/>
  <c r="H185"/>
  <c r="J184"/>
  <c r="J183" s="1"/>
  <c r="J182" s="1"/>
  <c r="J181" s="1"/>
  <c r="I184"/>
  <c r="I183" s="1"/>
  <c r="I182" s="1"/>
  <c r="I181" s="1"/>
  <c r="H184"/>
  <c r="H183" s="1"/>
  <c r="H182" s="1"/>
  <c r="H181" s="1"/>
  <c r="J173"/>
  <c r="I173"/>
  <c r="H173"/>
  <c r="J169"/>
  <c r="I169"/>
  <c r="H169"/>
  <c r="J167"/>
  <c r="I167"/>
  <c r="H167"/>
  <c r="J165"/>
  <c r="I165"/>
  <c r="H165"/>
  <c r="J159"/>
  <c r="J158" s="1"/>
  <c r="J157" s="1"/>
  <c r="J156" s="1"/>
  <c r="J150" s="1"/>
  <c r="I159"/>
  <c r="I158" s="1"/>
  <c r="I157" s="1"/>
  <c r="I156" s="1"/>
  <c r="I150" s="1"/>
  <c r="H159"/>
  <c r="H158" s="1"/>
  <c r="H157" s="1"/>
  <c r="H156" s="1"/>
  <c r="K149"/>
  <c r="K138"/>
  <c r="K137" s="1"/>
  <c r="K129" s="1"/>
  <c r="J130"/>
  <c r="I130"/>
  <c r="H130"/>
  <c r="H120"/>
  <c r="H118"/>
  <c r="H116"/>
  <c r="H111"/>
  <c r="H109"/>
  <c r="H107"/>
  <c r="H105"/>
  <c r="H103"/>
  <c r="K102"/>
  <c r="J90"/>
  <c r="I90"/>
  <c r="H90"/>
  <c r="J88"/>
  <c r="I88"/>
  <c r="H88"/>
  <c r="J83"/>
  <c r="J82" s="1"/>
  <c r="I83"/>
  <c r="I82" s="1"/>
  <c r="H83"/>
  <c r="H82" s="1"/>
  <c r="J77"/>
  <c r="J76" s="1"/>
  <c r="J75" s="1"/>
  <c r="J74" s="1"/>
  <c r="J73" s="1"/>
  <c r="I77"/>
  <c r="I76" s="1"/>
  <c r="I75" s="1"/>
  <c r="I74" s="1"/>
  <c r="I73" s="1"/>
  <c r="H77"/>
  <c r="H76" s="1"/>
  <c r="H75" s="1"/>
  <c r="H74" s="1"/>
  <c r="H73" s="1"/>
  <c r="J69"/>
  <c r="J68" s="1"/>
  <c r="J67" s="1"/>
  <c r="J66" s="1"/>
  <c r="J65" s="1"/>
  <c r="J64" s="1"/>
  <c r="I69"/>
  <c r="I68" s="1"/>
  <c r="I67" s="1"/>
  <c r="I66" s="1"/>
  <c r="I65" s="1"/>
  <c r="I64" s="1"/>
  <c r="H69"/>
  <c r="H68" s="1"/>
  <c r="H67" s="1"/>
  <c r="H66" s="1"/>
  <c r="H65" s="1"/>
  <c r="H64" s="1"/>
  <c r="J61"/>
  <c r="I61"/>
  <c r="H61"/>
  <c r="J59"/>
  <c r="I59"/>
  <c r="H59"/>
  <c r="J54"/>
  <c r="J53" s="1"/>
  <c r="I54"/>
  <c r="I53" s="1"/>
  <c r="H54"/>
  <c r="H53" s="1"/>
  <c r="J51"/>
  <c r="I51"/>
  <c r="H51"/>
  <c r="K50"/>
  <c r="J48"/>
  <c r="I48"/>
  <c r="H48"/>
  <c r="J44"/>
  <c r="I44"/>
  <c r="H44"/>
  <c r="K40"/>
  <c r="J38"/>
  <c r="J37" s="1"/>
  <c r="I38"/>
  <c r="I37" s="1"/>
  <c r="H38"/>
  <c r="H37" s="1"/>
  <c r="J33"/>
  <c r="J32" s="1"/>
  <c r="J31" s="1"/>
  <c r="J30" s="1"/>
  <c r="J29" s="1"/>
  <c r="I33"/>
  <c r="I32" s="1"/>
  <c r="I31" s="1"/>
  <c r="I30" s="1"/>
  <c r="I29" s="1"/>
  <c r="H33"/>
  <c r="H32" s="1"/>
  <c r="H31" s="1"/>
  <c r="H30" s="1"/>
  <c r="H29" s="1"/>
  <c r="H27"/>
  <c r="J18"/>
  <c r="J17" s="1"/>
  <c r="I18"/>
  <c r="I16" s="1"/>
  <c r="I15" s="1"/>
  <c r="I14" s="1"/>
  <c r="H18"/>
  <c r="H16" s="1"/>
  <c r="H15" s="1"/>
  <c r="H14" s="1"/>
  <c r="I367" l="1"/>
  <c r="J367"/>
  <c r="H367"/>
  <c r="H129"/>
  <c r="J129"/>
  <c r="I129"/>
  <c r="I648"/>
  <c r="H659"/>
  <c r="H648"/>
  <c r="J648"/>
  <c r="I579"/>
  <c r="J579"/>
  <c r="I688"/>
  <c r="I687" s="1"/>
  <c r="I686" s="1"/>
  <c r="I685" s="1"/>
  <c r="H579"/>
  <c r="H535"/>
  <c r="J535"/>
  <c r="H530"/>
  <c r="I535"/>
  <c r="J530"/>
  <c r="J514"/>
  <c r="J513" s="1"/>
  <c r="J512" s="1"/>
  <c r="J511" s="1"/>
  <c r="H412"/>
  <c r="I514"/>
  <c r="I513" s="1"/>
  <c r="I512" s="1"/>
  <c r="I511" s="1"/>
  <c r="J412"/>
  <c r="I412"/>
  <c r="I348"/>
  <c r="H348"/>
  <c r="J348"/>
  <c r="H688"/>
  <c r="H687" s="1"/>
  <c r="H686" s="1"/>
  <c r="H685" s="1"/>
  <c r="J688"/>
  <c r="J687" s="1"/>
  <c r="J686" s="1"/>
  <c r="J685" s="1"/>
  <c r="I522"/>
  <c r="J626"/>
  <c r="J625" s="1"/>
  <c r="J624" s="1"/>
  <c r="J522"/>
  <c r="H522"/>
  <c r="I626"/>
  <c r="I625" s="1"/>
  <c r="I624" s="1"/>
  <c r="H626"/>
  <c r="H625" s="1"/>
  <c r="H624" s="1"/>
  <c r="H552"/>
  <c r="J552"/>
  <c r="I552"/>
  <c r="H385"/>
  <c r="J338"/>
  <c r="I338"/>
  <c r="H338"/>
  <c r="I226"/>
  <c r="I225" s="1"/>
  <c r="I224" s="1"/>
  <c r="I223" s="1"/>
  <c r="H258"/>
  <c r="H257" s="1"/>
  <c r="H256" s="1"/>
  <c r="H255" s="1"/>
  <c r="J258"/>
  <c r="J257" s="1"/>
  <c r="J256" s="1"/>
  <c r="J255" s="1"/>
  <c r="J226"/>
  <c r="J225" s="1"/>
  <c r="J224" s="1"/>
  <c r="J223" s="1"/>
  <c r="I258"/>
  <c r="I257" s="1"/>
  <c r="I256" s="1"/>
  <c r="I255" s="1"/>
  <c r="H226"/>
  <c r="H225" s="1"/>
  <c r="H224" s="1"/>
  <c r="H223" s="1"/>
  <c r="H102"/>
  <c r="J309"/>
  <c r="J308" s="1"/>
  <c r="J307" s="1"/>
  <c r="J306" s="1"/>
  <c r="J305" s="1"/>
  <c r="I309"/>
  <c r="I308" s="1"/>
  <c r="I307" s="1"/>
  <c r="I306" s="1"/>
  <c r="I305" s="1"/>
  <c r="H699"/>
  <c r="H698" s="1"/>
  <c r="H697" s="1"/>
  <c r="H696" s="1"/>
  <c r="J699"/>
  <c r="J698" s="1"/>
  <c r="J697" s="1"/>
  <c r="J696" s="1"/>
  <c r="I699"/>
  <c r="I698" s="1"/>
  <c r="I697" s="1"/>
  <c r="I696" s="1"/>
  <c r="K578"/>
  <c r="H195"/>
  <c r="H194" s="1"/>
  <c r="J195"/>
  <c r="J194" s="1"/>
  <c r="I195"/>
  <c r="I194" s="1"/>
  <c r="H740"/>
  <c r="H739" s="1"/>
  <c r="H738" s="1"/>
  <c r="H737" s="1"/>
  <c r="J633"/>
  <c r="J632" s="1"/>
  <c r="J631" s="1"/>
  <c r="H321"/>
  <c r="H320" s="1"/>
  <c r="H319" s="1"/>
  <c r="J740"/>
  <c r="J739" s="1"/>
  <c r="J738" s="1"/>
  <c r="J737" s="1"/>
  <c r="H58"/>
  <c r="H57" s="1"/>
  <c r="I201"/>
  <c r="I200" s="1"/>
  <c r="I199" s="1"/>
  <c r="I436"/>
  <c r="H360"/>
  <c r="I494"/>
  <c r="I493" s="1"/>
  <c r="I492" s="1"/>
  <c r="I491" s="1"/>
  <c r="I490" s="1"/>
  <c r="I633"/>
  <c r="I632" s="1"/>
  <c r="I631" s="1"/>
  <c r="J164"/>
  <c r="J163" s="1"/>
  <c r="J162" s="1"/>
  <c r="J161" s="1"/>
  <c r="J149" s="1"/>
  <c r="H308"/>
  <c r="H307" s="1"/>
  <c r="H306" s="1"/>
  <c r="H305" s="1"/>
  <c r="I321"/>
  <c r="I320" s="1"/>
  <c r="I319" s="1"/>
  <c r="I318" s="1"/>
  <c r="J385"/>
  <c r="J620"/>
  <c r="J619" s="1"/>
  <c r="J35"/>
  <c r="H43"/>
  <c r="H42" s="1"/>
  <c r="H115"/>
  <c r="I299"/>
  <c r="I298" s="1"/>
  <c r="I360"/>
  <c r="J494"/>
  <c r="J493" s="1"/>
  <c r="J492" s="1"/>
  <c r="J491" s="1"/>
  <c r="J490" s="1"/>
  <c r="H504"/>
  <c r="H503" s="1"/>
  <c r="H502" s="1"/>
  <c r="H501" s="1"/>
  <c r="H500" s="1"/>
  <c r="J706"/>
  <c r="J705" s="1"/>
  <c r="J704" s="1"/>
  <c r="J36"/>
  <c r="J209"/>
  <c r="J208" s="1"/>
  <c r="J207" s="1"/>
  <c r="J206" s="1"/>
  <c r="J476"/>
  <c r="J43"/>
  <c r="J42" s="1"/>
  <c r="I58"/>
  <c r="I57" s="1"/>
  <c r="I87"/>
  <c r="I81" s="1"/>
  <c r="J115"/>
  <c r="I270"/>
  <c r="I269" s="1"/>
  <c r="I268" s="1"/>
  <c r="I267" s="1"/>
  <c r="I266" s="1"/>
  <c r="H150"/>
  <c r="H243"/>
  <c r="H242" s="1"/>
  <c r="I243"/>
  <c r="I242" s="1"/>
  <c r="H270"/>
  <c r="H269" s="1"/>
  <c r="H268" s="1"/>
  <c r="H267" s="1"/>
  <c r="H266" s="1"/>
  <c r="J288"/>
  <c r="J287" s="1"/>
  <c r="J321"/>
  <c r="J320" s="1"/>
  <c r="J319" s="1"/>
  <c r="J318" s="1"/>
  <c r="H494"/>
  <c r="H493" s="1"/>
  <c r="H492" s="1"/>
  <c r="H491" s="1"/>
  <c r="H490" s="1"/>
  <c r="I620"/>
  <c r="I619" s="1"/>
  <c r="J23"/>
  <c r="J22" s="1"/>
  <c r="J21" s="1"/>
  <c r="J20" s="1"/>
  <c r="I462"/>
  <c r="H17"/>
  <c r="H23"/>
  <c r="H22" s="1"/>
  <c r="H21" s="1"/>
  <c r="H87"/>
  <c r="H81" s="1"/>
  <c r="I115"/>
  <c r="J243"/>
  <c r="J242" s="1"/>
  <c r="H299"/>
  <c r="H298" s="1"/>
  <c r="I385"/>
  <c r="J436"/>
  <c r="I447"/>
  <c r="J447"/>
  <c r="J446" s="1"/>
  <c r="J445" s="1"/>
  <c r="J560"/>
  <c r="H728"/>
  <c r="H727" s="1"/>
  <c r="H726" s="1"/>
  <c r="H725" s="1"/>
  <c r="I740"/>
  <c r="I739" s="1"/>
  <c r="I738" s="1"/>
  <c r="I737" s="1"/>
  <c r="I476"/>
  <c r="I17"/>
  <c r="I43"/>
  <c r="I42" s="1"/>
  <c r="J87"/>
  <c r="J81" s="1"/>
  <c r="I164"/>
  <c r="I163" s="1"/>
  <c r="I162" s="1"/>
  <c r="I161" s="1"/>
  <c r="I149" s="1"/>
  <c r="J201"/>
  <c r="J200" s="1"/>
  <c r="J199" s="1"/>
  <c r="H209"/>
  <c r="H208" s="1"/>
  <c r="H207" s="1"/>
  <c r="H206" s="1"/>
  <c r="J270"/>
  <c r="J269" s="1"/>
  <c r="J268" s="1"/>
  <c r="J267" s="1"/>
  <c r="J266" s="1"/>
  <c r="H288"/>
  <c r="H287" s="1"/>
  <c r="J299"/>
  <c r="J298" s="1"/>
  <c r="H454"/>
  <c r="H453" s="1"/>
  <c r="I454"/>
  <c r="I453" s="1"/>
  <c r="I504"/>
  <c r="I503" s="1"/>
  <c r="I502" s="1"/>
  <c r="I501" s="1"/>
  <c r="I500" s="1"/>
  <c r="J504"/>
  <c r="J503" s="1"/>
  <c r="J502" s="1"/>
  <c r="J501" s="1"/>
  <c r="J500" s="1"/>
  <c r="H560"/>
  <c r="I560"/>
  <c r="H620"/>
  <c r="H619" s="1"/>
  <c r="I247"/>
  <c r="J462"/>
  <c r="J16"/>
  <c r="J15" s="1"/>
  <c r="J14" s="1"/>
  <c r="I23"/>
  <c r="I22" s="1"/>
  <c r="I21" s="1"/>
  <c r="I20" s="1"/>
  <c r="H513"/>
  <c r="H512" s="1"/>
  <c r="H511" s="1"/>
  <c r="H706"/>
  <c r="H705" s="1"/>
  <c r="H704" s="1"/>
  <c r="I706"/>
  <c r="I705" s="1"/>
  <c r="I704" s="1"/>
  <c r="I728"/>
  <c r="I727" s="1"/>
  <c r="I726" s="1"/>
  <c r="I725" s="1"/>
  <c r="J728"/>
  <c r="J727" s="1"/>
  <c r="J726" s="1"/>
  <c r="J725" s="1"/>
  <c r="J58"/>
  <c r="J57" s="1"/>
  <c r="H164"/>
  <c r="H163" s="1"/>
  <c r="H162" s="1"/>
  <c r="H161" s="1"/>
  <c r="H201"/>
  <c r="H200" s="1"/>
  <c r="H199" s="1"/>
  <c r="I209"/>
  <c r="I208" s="1"/>
  <c r="I207" s="1"/>
  <c r="I206" s="1"/>
  <c r="J247"/>
  <c r="I288"/>
  <c r="I287" s="1"/>
  <c r="J360"/>
  <c r="H447"/>
  <c r="H36"/>
  <c r="H35"/>
  <c r="H247"/>
  <c r="J189"/>
  <c r="J188"/>
  <c r="J187" s="1"/>
  <c r="I189"/>
  <c r="I188"/>
  <c r="I187" s="1"/>
  <c r="H462"/>
  <c r="H634"/>
  <c r="I35"/>
  <c r="I36"/>
  <c r="H188"/>
  <c r="H187" s="1"/>
  <c r="H435"/>
  <c r="H434" s="1"/>
  <c r="H433" s="1"/>
  <c r="J647" l="1"/>
  <c r="J646" s="1"/>
  <c r="H647"/>
  <c r="H646" s="1"/>
  <c r="H618"/>
  <c r="H617" s="1"/>
  <c r="I647"/>
  <c r="I646" s="1"/>
  <c r="J618"/>
  <c r="J617" s="1"/>
  <c r="I618"/>
  <c r="I617" s="1"/>
  <c r="H411"/>
  <c r="H410" s="1"/>
  <c r="H409" s="1"/>
  <c r="H318"/>
  <c r="H317" s="1"/>
  <c r="H316" s="1"/>
  <c r="H20"/>
  <c r="J80"/>
  <c r="J79" s="1"/>
  <c r="J72" s="1"/>
  <c r="I80"/>
  <c r="I79" s="1"/>
  <c r="I72" s="1"/>
  <c r="H80"/>
  <c r="H79" s="1"/>
  <c r="H72" s="1"/>
  <c r="I695"/>
  <c r="I694" s="1"/>
  <c r="J695"/>
  <c r="J694" s="1"/>
  <c r="J521"/>
  <c r="J520" s="1"/>
  <c r="J519" s="1"/>
  <c r="J510" s="1"/>
  <c r="H521"/>
  <c r="H520" s="1"/>
  <c r="H519" s="1"/>
  <c r="H510" s="1"/>
  <c r="I521"/>
  <c r="I520" s="1"/>
  <c r="I519" s="1"/>
  <c r="I510" s="1"/>
  <c r="H241"/>
  <c r="H216" s="1"/>
  <c r="I193"/>
  <c r="I180" s="1"/>
  <c r="H149"/>
  <c r="H578"/>
  <c r="J286"/>
  <c r="I317"/>
  <c r="I316" s="1"/>
  <c r="I411"/>
  <c r="I410" s="1"/>
  <c r="I409" s="1"/>
  <c r="J241"/>
  <c r="J216" s="1"/>
  <c r="H193"/>
  <c r="H180" s="1"/>
  <c r="J337"/>
  <c r="J336" s="1"/>
  <c r="J335" s="1"/>
  <c r="I125"/>
  <c r="I124" s="1"/>
  <c r="I123" s="1"/>
  <c r="I122" s="1"/>
  <c r="J193"/>
  <c r="J180" s="1"/>
  <c r="H41"/>
  <c r="H40" s="1"/>
  <c r="J411"/>
  <c r="J410" s="1"/>
  <c r="J409" s="1"/>
  <c r="I337"/>
  <c r="I336" s="1"/>
  <c r="I335" s="1"/>
  <c r="J101"/>
  <c r="J100" s="1"/>
  <c r="J99" s="1"/>
  <c r="J92" s="1"/>
  <c r="I551"/>
  <c r="J41"/>
  <c r="J40" s="1"/>
  <c r="J13" s="1"/>
  <c r="H125"/>
  <c r="H124" s="1"/>
  <c r="H123" s="1"/>
  <c r="H122" s="1"/>
  <c r="I101"/>
  <c r="I100" s="1"/>
  <c r="I99" s="1"/>
  <c r="I92" s="1"/>
  <c r="I286"/>
  <c r="H476"/>
  <c r="J551"/>
  <c r="I446"/>
  <c r="I445" s="1"/>
  <c r="I241"/>
  <c r="I216" s="1"/>
  <c r="H101"/>
  <c r="H100" s="1"/>
  <c r="H99" s="1"/>
  <c r="H92" s="1"/>
  <c r="I41"/>
  <c r="I40" s="1"/>
  <c r="I13" s="1"/>
  <c r="H695"/>
  <c r="H694" s="1"/>
  <c r="I578"/>
  <c r="H286"/>
  <c r="J317"/>
  <c r="J316" s="1"/>
  <c r="J578"/>
  <c r="J125"/>
  <c r="J124" s="1"/>
  <c r="J123" s="1"/>
  <c r="J122" s="1"/>
  <c r="H366"/>
  <c r="H365" s="1"/>
  <c r="H364" s="1"/>
  <c r="H337"/>
  <c r="H336" s="1"/>
  <c r="H335" s="1"/>
  <c r="H446"/>
  <c r="H445" s="1"/>
  <c r="H551"/>
  <c r="J366"/>
  <c r="J365" s="1"/>
  <c r="J364" s="1"/>
  <c r="I366"/>
  <c r="I365" s="1"/>
  <c r="I364" s="1"/>
  <c r="F50" i="15"/>
  <c r="E50"/>
  <c r="D50"/>
  <c r="F48"/>
  <c r="E48"/>
  <c r="D48"/>
  <c r="F46"/>
  <c r="E46"/>
  <c r="D46"/>
  <c r="F42"/>
  <c r="E42"/>
  <c r="D42"/>
  <c r="F40"/>
  <c r="E40"/>
  <c r="D40"/>
  <c r="F37"/>
  <c r="E37"/>
  <c r="D37"/>
  <c r="F35"/>
  <c r="E35"/>
  <c r="D35"/>
  <c r="F32"/>
  <c r="E32"/>
  <c r="D32"/>
  <c r="F29"/>
  <c r="E29"/>
  <c r="D29"/>
  <c r="F27"/>
  <c r="E27"/>
  <c r="D27"/>
  <c r="F24"/>
  <c r="E24"/>
  <c r="D24"/>
  <c r="F21"/>
  <c r="E21"/>
  <c r="D21"/>
  <c r="F17"/>
  <c r="E17"/>
  <c r="D17"/>
  <c r="F13"/>
  <c r="D13"/>
  <c r="E45" l="1"/>
  <c r="F45"/>
  <c r="F12"/>
  <c r="I645" i="9"/>
  <c r="I644" s="1"/>
  <c r="I616" s="1"/>
  <c r="H645"/>
  <c r="H644" s="1"/>
  <c r="H616" s="1"/>
  <c r="J645"/>
  <c r="J644" s="1"/>
  <c r="J616" s="1"/>
  <c r="H334"/>
  <c r="H333" s="1"/>
  <c r="H285"/>
  <c r="H284" s="1"/>
  <c r="H283" s="1"/>
  <c r="I285"/>
  <c r="I284" s="1"/>
  <c r="I283" s="1"/>
  <c r="J285"/>
  <c r="J284" s="1"/>
  <c r="J283" s="1"/>
  <c r="D45" i="15"/>
  <c r="E12"/>
  <c r="I12" i="9"/>
  <c r="I334"/>
  <c r="I333" s="1"/>
  <c r="I550"/>
  <c r="I549" s="1"/>
  <c r="J12"/>
  <c r="H550"/>
  <c r="H549" s="1"/>
  <c r="H13"/>
  <c r="J550"/>
  <c r="J549" s="1"/>
  <c r="J334"/>
  <c r="J333" s="1"/>
  <c r="D12" i="15"/>
  <c r="E57" l="1"/>
  <c r="D57"/>
  <c r="F57"/>
  <c r="H548" i="9"/>
  <c r="H489" s="1"/>
  <c r="J548"/>
  <c r="I548"/>
  <c r="H12"/>
  <c r="J489" l="1"/>
  <c r="J744" s="1"/>
  <c r="I489"/>
  <c r="I744" s="1"/>
  <c r="H744"/>
  <c r="L489"/>
</calcChain>
</file>

<file path=xl/comments1.xml><?xml version="1.0" encoding="utf-8"?>
<comments xmlns="http://schemas.openxmlformats.org/spreadsheetml/2006/main">
  <authors>
    <author>Автор</author>
  </authors>
  <commentList>
    <comment ref="H5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27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<sst xmlns="http://schemas.openxmlformats.org/spreadsheetml/2006/main" count="6086" uniqueCount="749">
  <si>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</si>
  <si>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</si>
  <si>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</si>
  <si>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</si>
  <si>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</si>
  <si>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</si>
  <si>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</si>
  <si>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</si>
  <si>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</si>
  <si>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</si>
  <si>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</si>
  <si>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</si>
  <si>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</si>
  <si>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</si>
  <si>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</si>
  <si>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</si>
  <si>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</si>
  <si>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</si>
  <si>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</si>
  <si>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</si>
  <si>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</si>
  <si>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</si>
  <si>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</si>
  <si>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</si>
  <si>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</si>
  <si>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</si>
  <si>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</si>
  <si>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</si>
  <si>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</si>
  <si>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</si>
  <si>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</si>
  <si>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</si>
  <si>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</si>
  <si>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</si>
  <si>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</si>
  <si>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</si>
  <si>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</si>
  <si>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</si>
  <si>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</si>
  <si>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</si>
  <si>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</si>
  <si>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</si>
  <si>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</si>
  <si>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</si>
  <si>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</si>
  <si>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</si>
  <si>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</si>
  <si>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</si>
  <si>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</si>
  <si>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</si>
  <si>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</si>
  <si>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</si>
  <si>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</si>
  <si>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</si>
  <si>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</si>
  <si>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</si>
  <si>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3 «Содействие развитию проектов поддержки местных инициатив»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</si>
  <si>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</si>
  <si>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</si>
  <si>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</si>
  <si>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</si>
  <si>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</si>
  <si>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</si>
  <si>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</si>
  <si>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</si>
  <si>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</si>
  <si>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</si>
  <si>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</si>
  <si>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</si>
  <si>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</si>
  <si>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</si>
  <si>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</si>
  <si>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</si>
  <si>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</si>
  <si>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</si>
  <si>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</si>
  <si>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</si>
  <si>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</si>
  <si>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</si>
  <si>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</si>
  <si>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</si>
  <si>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</si>
  <si>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</si>
  <si>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</si>
  <si>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</si>
  <si>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</si>
  <si>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</si>
  <si>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</si>
  <si>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</si>
  <si>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</si>
  <si>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</si>
  <si>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</si>
  <si>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</si>
  <si>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</si>
  <si>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</si>
  <si>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</si>
  <si>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</si>
  <si>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</si>
  <si>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</si>
  <si>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</si>
  <si>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</si>
  <si>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</si>
  <si>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</si>
  <si>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</si>
  <si>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</si>
  <si>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</si>
  <si>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</si>
  <si>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</si>
  <si>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</si>
  <si>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</si>
  <si>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</si>
  <si>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</si>
  <si>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</si>
  <si>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</si>
  <si>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</si>
  <si>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</si>
  <si>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</si>
  <si>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</si>
  <si>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</si>
  <si>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</si>
  <si>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</si>
  <si>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</si>
  <si>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</si>
  <si>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</si>
  <si>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</si>
  <si>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</si>
  <si>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</si>
  <si>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</si>
  <si>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</si>
  <si>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</si>
  <si>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</si>
  <si>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</si>
  <si>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</si>
  <si>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</si>
  <si>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</si>
  <si>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</si>
  <si>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</si>
  <si>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</si>
  <si>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</si>
  <si>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</si>
  <si>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</si>
  <si>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</si>
  <si>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</si>
  <si>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</si>
  <si>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</si>
  <si>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</si>
  <si>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</si>
  <si>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</si>
  <si>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</si>
  <si>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</si>
  <si>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</si>
  <si>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</si>
  <si>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</si>
  <si>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</si>
  <si>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</si>
  <si>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</si>
  <si>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</si>
  <si>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</si>
  <si>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</si>
  <si>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</si>
  <si>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</si>
  <si>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</si>
  <si>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</si>
  <si>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</si>
  <si>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</si>
  <si>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</si>
  <si>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</si>
  <si>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</si>
  <si>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</si>
  <si>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</si>
  <si>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</si>
  <si>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</si>
  <si>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</si>
  <si>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</si>
  <si>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</si>
  <si>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</si>
  <si>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</si>
  <si>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</si>
  <si>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</si>
  <si>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</si>
  <si>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</si>
  <si>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</si>
  <si>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</si>
  <si>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</si>
  <si>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</si>
  <si>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</si>
  <si>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</si>
  <si>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0120200000</t>
  </si>
  <si>
    <t>Задача 2 "Реализация механизмов, обеспечивающих равный доступ к качественному общему образованию"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</si>
  <si>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</si>
  <si>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</si>
  <si>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</si>
  <si>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</si>
  <si>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</si>
  <si>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</si>
  <si>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</si>
  <si>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</si>
  <si>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</si>
  <si>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</si>
  <si>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</si>
  <si>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</si>
  <si>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</si>
  <si>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</si>
  <si>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</si>
  <si>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</si>
  <si>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01205S1080</t>
  </si>
  <si>
    <t>Задача 6 "Патриотическое  воспитание детей и подростков"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</si>
  <si>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</si>
  <si>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</si>
  <si>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</si>
  <si>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</si>
  <si>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</si>
  <si>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</si>
  <si>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</si>
  <si>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</si>
  <si>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</si>
  <si>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</si>
  <si>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</si>
  <si>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</si>
  <si>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</si>
  <si>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</si>
  <si>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</si>
  <si>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</si>
  <si>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</si>
  <si>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</si>
  <si>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</si>
  <si>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</si>
  <si>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</si>
  <si>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</si>
  <si>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</si>
  <si>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</si>
  <si>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</si>
  <si>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</si>
  <si>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</si>
  <si>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</si>
  <si>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</si>
  <si>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</si>
  <si>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</si>
  <si>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</si>
  <si>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</si>
  <si>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</si>
  <si>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</si>
  <si>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</si>
  <si>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</si>
  <si>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</si>
  <si>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</si>
  <si>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</si>
  <si>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</si>
  <si>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</si>
  <si>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</si>
  <si>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</si>
  <si>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</si>
  <si>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</si>
  <si>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</si>
  <si>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</si>
  <si>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</si>
  <si>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</si>
  <si>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</si>
  <si>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ИТОГО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</si>
  <si>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</si>
  <si>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</si>
  <si>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>Приложение 4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</si>
  <si>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</si>
  <si>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</si>
  <si>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</si>
  <si>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</si>
  <si>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</si>
  <si>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</si>
  <si>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</si>
  <si>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</si>
  <si>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</si>
  <si>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</si>
  <si>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</si>
  <si>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</si>
  <si>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</si>
  <si>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</si>
  <si>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0410120050</t>
  </si>
  <si>
    <t>Обеспечение деятельности  МКУ "Спортивный Центр"</t>
  </si>
  <si>
    <t xml:space="preserve">Реализация мероприятий по обращениям, поступающим к депутатам Думы Конаковского муниципального округа </t>
  </si>
  <si>
    <t>9930000000</t>
  </si>
  <si>
    <t>9930020010</t>
  </si>
  <si>
    <t xml:space="preserve">Расходы не включенные в муниципальные программы на реализацию мероприятий по обращениям, поступающим к депутатам Думы Конаковского муниципального округа </t>
  </si>
  <si>
    <t>Дополнительное образование</t>
  </si>
  <si>
    <t>0290120020</t>
  </si>
  <si>
    <t>0290120010</t>
  </si>
  <si>
    <t>2027 год</t>
  </si>
  <si>
    <t>031029Д015</t>
  </si>
  <si>
    <t>031029Д099</t>
  </si>
  <si>
    <t>03103SД014</t>
  </si>
  <si>
    <t>031039Д096</t>
  </si>
  <si>
    <t>03104SД201</t>
  </si>
  <si>
    <t>Задача 4 «Содействие развитию проектов поддержки местных инициатив»</t>
  </si>
  <si>
    <t>101029Т099</t>
  </si>
  <si>
    <t>101029Т098</t>
  </si>
  <si>
    <t>101029Т097</t>
  </si>
  <si>
    <t>0110400000</t>
  </si>
  <si>
    <t>012Ю651790</t>
  </si>
  <si>
    <t>0120800000</t>
  </si>
  <si>
    <t>0130300000</t>
  </si>
  <si>
    <t>Задача 6 «Содействие развитию проектов поддержки местных инициатив»</t>
  </si>
  <si>
    <t>0210600000</t>
  </si>
  <si>
    <t>031049Д299</t>
  </si>
  <si>
    <t>031069Д095</t>
  </si>
  <si>
    <t>Задача 8 «Содействие развитию проектов поддержки местных инициатив»</t>
  </si>
  <si>
    <t>Задача 4 "Реализация местных инициатив жителей Конаковского муниципального округа"</t>
  </si>
  <si>
    <t>1210400000</t>
  </si>
  <si>
    <t>1010220170</t>
  </si>
  <si>
    <t>1210420024</t>
  </si>
  <si>
    <t>031029Д898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</si>
  <si>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</si>
  <si>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</si>
  <si>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</si>
  <si>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</si>
  <si>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</si>
  <si>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</si>
  <si>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</si>
  <si>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</si>
  <si>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</si>
  <si>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</si>
  <si>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Решение Думы Конаковского муниципального округа</t>
  </si>
  <si>
    <t>122И400000</t>
  </si>
  <si>
    <t>012Ю600000</t>
  </si>
  <si>
    <t>4</t>
  </si>
  <si>
    <t>5</t>
  </si>
  <si>
    <t>6</t>
  </si>
  <si>
    <t>10</t>
  </si>
  <si>
    <t>11</t>
  </si>
  <si>
    <t>12</t>
  </si>
  <si>
    <t>к решению Думы Конаковского</t>
  </si>
  <si>
    <t>муниципального округа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</si>
  <si>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</si>
  <si>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</si>
  <si>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</si>
  <si>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</si>
  <si>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</si>
  <si>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</si>
  <si>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</si>
  <si>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</si>
  <si>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Плановый период</t>
  </si>
  <si>
    <t>2026 год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</si>
  <si>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</si>
  <si>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</si>
  <si>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</si>
  <si>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</si>
  <si>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</si>
  <si>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</si>
  <si>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</si>
  <si>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</si>
  <si>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</si>
  <si>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</si>
  <si>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</si>
  <si>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</si>
  <si>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</si>
  <si>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</si>
  <si>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</si>
  <si>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</si>
  <si>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</si>
  <si>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</si>
  <si>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</si>
  <si>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</si>
  <si>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</si>
  <si>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</si>
  <si>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</si>
  <si>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</si>
  <si>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</si>
  <si>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</si>
  <si>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</si>
  <si>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</si>
  <si>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</si>
  <si>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</si>
  <si>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</si>
  <si>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</si>
  <si>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</si>
  <si>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</si>
  <si>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</si>
  <si>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</si>
  <si>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</si>
  <si>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</si>
  <si>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</si>
  <si>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</si>
  <si>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</si>
  <si>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</si>
  <si>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</si>
  <si>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</si>
  <si>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</si>
  <si>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</si>
  <si>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</si>
  <si>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</si>
  <si>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</si>
  <si>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</si>
  <si>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</si>
  <si>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</si>
  <si>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</si>
  <si>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</si>
  <si>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800</t>
  </si>
  <si>
    <t>0810120030</t>
  </si>
  <si>
    <t>Проведение значимых мероприятий и иные расходы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</si>
  <si>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</si>
  <si>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</si>
  <si>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</si>
  <si>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</si>
  <si>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</si>
  <si>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</si>
  <si>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</si>
  <si>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</si>
  <si>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</si>
  <si>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</si>
  <si>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</si>
  <si>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</si>
  <si>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</si>
  <si>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</si>
  <si>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</si>
  <si>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</si>
  <si>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</si>
  <si>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</si>
  <si>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</si>
  <si>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</si>
  <si>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</si>
  <si>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</si>
  <si>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</si>
  <si>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</si>
  <si>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</si>
  <si>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</si>
  <si>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</si>
  <si>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</si>
  <si>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</si>
  <si>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</si>
  <si>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</si>
  <si>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</si>
  <si>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</si>
  <si>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</si>
  <si>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</si>
  <si>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</si>
  <si>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</si>
  <si>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</si>
  <si>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</si>
  <si>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</si>
  <si>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</si>
  <si>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</si>
  <si>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</si>
  <si>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</si>
  <si>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</si>
  <si>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</si>
  <si>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</si>
  <si>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</si>
  <si>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</si>
  <si>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</si>
  <si>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</si>
  <si>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</si>
  <si>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</si>
  <si>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</si>
  <si>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</si>
  <si>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</si>
  <si>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</si>
  <si>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</si>
  <si>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</si>
  <si>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</si>
  <si>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03101S0310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</si>
  <si>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</si>
  <si>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</si>
  <si>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</si>
  <si>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</si>
  <si>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</si>
  <si>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</si>
  <si>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</si>
  <si>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</si>
  <si>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</si>
  <si>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</si>
  <si>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0310300000</t>
  </si>
  <si>
    <t>Задача 3  "Капитальный ремонт и ремонт улично-дорожной сети"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</si>
  <si>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</si>
  <si>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</si>
  <si>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</si>
  <si>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</si>
  <si>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</si>
  <si>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</si>
  <si>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</si>
  <si>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</si>
  <si>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</si>
  <si>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</si>
  <si>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</si>
  <si>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</si>
  <si>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</si>
  <si>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</si>
  <si>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</si>
  <si>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</si>
  <si>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</si>
  <si>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</si>
  <si>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</si>
  <si>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</si>
  <si>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</si>
  <si>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</si>
  <si>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</si>
  <si>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</si>
  <si>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</si>
  <si>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</si>
  <si>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</si>
  <si>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</si>
  <si>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</si>
  <si>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</si>
  <si>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</si>
  <si>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</si>
  <si>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</si>
  <si>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</si>
  <si>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</si>
  <si>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</si>
  <si>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</si>
  <si>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</si>
  <si>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</si>
  <si>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</si>
  <si>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</si>
  <si>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</si>
  <si>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</si>
  <si>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</si>
  <si>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</si>
  <si>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</si>
  <si>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</si>
  <si>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</si>
  <si>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</si>
  <si>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</si>
  <si>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</si>
  <si>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</si>
  <si>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</si>
  <si>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</si>
  <si>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</si>
  <si>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</si>
  <si>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</si>
  <si>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</si>
  <si>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</si>
  <si>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</si>
  <si>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</si>
  <si>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</si>
  <si>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</si>
  <si>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</si>
  <si>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</si>
  <si>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</si>
  <si>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</si>
  <si>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</si>
  <si>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</si>
  <si>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</si>
  <si>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</si>
  <si>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</si>
  <si>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</si>
  <si>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</si>
  <si>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</si>
  <si>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</si>
  <si>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</si>
  <si>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</si>
  <si>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</si>
  <si>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</si>
  <si>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</si>
  <si>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</si>
  <si>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</si>
  <si>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</si>
  <si>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</si>
  <si>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</si>
  <si>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</si>
  <si>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</si>
  <si>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</si>
  <si>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</si>
  <si>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</si>
  <si>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</si>
  <si>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</si>
  <si>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</si>
  <si>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</si>
  <si>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</si>
  <si>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</si>
  <si>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</si>
  <si>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</si>
  <si>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</si>
  <si>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Обустройство мест массового отдыха населения (городских парков) Конаковского муниципального округа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</si>
  <si>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</si>
  <si>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Задача 2 «Реализация программ формирования современной городской среды в Конаковском муниципальном округе»</t>
  </si>
  <si>
    <t>1290120030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</si>
  <si>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</si>
  <si>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</si>
  <si>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</si>
  <si>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</si>
  <si>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</si>
  <si>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</si>
  <si>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</si>
  <si>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</si>
  <si>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</si>
  <si>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</si>
  <si>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</si>
  <si>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</si>
  <si>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</si>
  <si>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Ф.И.О. 
депутата Думы КМО</t>
  </si>
  <si>
    <t>Наименование мероприятия</t>
  </si>
  <si>
    <t>Наименование учреждений, реализующих мероприятия</t>
  </si>
  <si>
    <t>Щурин Д.Е.</t>
  </si>
  <si>
    <t>МБОУ СОШ № 6 г. Конаково</t>
  </si>
  <si>
    <t>МБОУ СОШ с. Селихово</t>
  </si>
  <si>
    <t>Березницкая О.И.</t>
  </si>
  <si>
    <t>МБОУ СОШ № 2 г. Конаково</t>
  </si>
  <si>
    <t>Жуков С.К.</t>
  </si>
  <si>
    <t>Мельниченко П.А.</t>
  </si>
  <si>
    <t>Дородных Д.И.</t>
  </si>
  <si>
    <t>Каганский М.В.</t>
  </si>
  <si>
    <t>Клементьев Д.И.</t>
  </si>
  <si>
    <t>Леонтьева Л.А.</t>
  </si>
  <si>
    <t>Сычев Е.И.</t>
  </si>
  <si>
    <t>Лобановский О.В.</t>
  </si>
  <si>
    <t>МКУ "Центр по благоустройству Козловский"</t>
  </si>
  <si>
    <t>Окороков Д.К.</t>
  </si>
  <si>
    <t>Архипов Д.А.</t>
  </si>
  <si>
    <t>МБДОУ детский сад № 10 п. Редкино</t>
  </si>
  <si>
    <t>Орлова А.В.</t>
  </si>
  <si>
    <t>МБОУ СОШ № 2 п. Редкино</t>
  </si>
  <si>
    <t>Орлов С.С.</t>
  </si>
  <si>
    <t>Щеглов Р.В.</t>
  </si>
  <si>
    <t>1010220210</t>
  </si>
  <si>
    <t>Проведение ремонтных работ и противопожарных мероприятий на спортивных объектах Конаковского муниципального округа</t>
  </si>
  <si>
    <t>0410120060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</si>
  <si>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</si>
  <si>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</si>
  <si>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0210120040</t>
  </si>
  <si>
    <t>Проведение ремонтных работ и противопожарных мероприятий в библиотеках</t>
  </si>
  <si>
    <t>Прочие мероприятия на реализацию программ формирования современной городской среды за счет местного бюджета</t>
  </si>
  <si>
    <t>03105SД017</t>
  </si>
  <si>
    <t>0310500000</t>
  </si>
  <si>
    <t>12201А1450</t>
  </si>
  <si>
    <t>12201S1450</t>
  </si>
  <si>
    <t>1010220220</t>
  </si>
  <si>
    <t>1010220230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</si>
  <si>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</t>
  </si>
  <si>
    <t>031059Д097</t>
  </si>
  <si>
    <t>122И4А5550</t>
  </si>
  <si>
    <t>Квасов Е.В.</t>
  </si>
  <si>
    <t>Комплектование библиотечных фондов муниципальных библиотек</t>
  </si>
  <si>
    <t>0210120030</t>
  </si>
  <si>
    <t>Обеспечение антитеррористической защищенности в библиотеках</t>
  </si>
  <si>
    <t>0210120050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</si>
  <si>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</si>
  <si>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</si>
  <si>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</si>
  <si>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</si>
  <si>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1120120030</t>
  </si>
  <si>
    <t>Прочие мероприятия, связанные с землеустроительными работами</t>
  </si>
  <si>
    <t>Проведение капитального ремонта объектов теплоэнергетических комплексов Конаковского муниципального округа</t>
  </si>
  <si>
    <t>10102S0700</t>
  </si>
  <si>
    <t>09101S0860</t>
  </si>
  <si>
    <t>0420200000</t>
  </si>
  <si>
    <t>Задача 2 "Реализация муниципального проекта "Спорт-норма жизни"</t>
  </si>
  <si>
    <t>04202S0480</t>
  </si>
  <si>
    <t>0120820010</t>
  </si>
  <si>
    <t>0110420010</t>
  </si>
  <si>
    <t>0130320010</t>
  </si>
  <si>
    <t>0210620010</t>
  </si>
  <si>
    <t>2028 год</t>
  </si>
  <si>
    <t>от __.12.2025 №___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</si>
  <si>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на 2026 год  и на плановый период 2027 и 2028 годов </t>
  </si>
  <si>
    <t>Cодействие развитию малого и среднего предпринимательства в сфере туризма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</si>
  <si>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
</t>
  </si>
  <si>
    <t xml:space="preserve">Расходы на укрепление материально-технической базы муниципальных общеобразовательных организаций </t>
  </si>
  <si>
    <t xml:space="preserve">Расходы на организацию участия детей и подростков в социально значимых региональных проектах </t>
  </si>
  <si>
    <t xml:space="preserve">Поддержка социальных маршрутов внутреннего водного транспорта в рамках софинансирования </t>
  </si>
  <si>
    <t>Капитальный ремонт и ремонт улично-дорожной сети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</si>
  <si>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</si>
  <si>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</t>
  </si>
  <si>
    <t>Охрана объектов растительного и животного мира и среды их обитания</t>
  </si>
  <si>
    <t>Охрана окружающей среды</t>
  </si>
  <si>
    <t xml:space="preserve"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  
</t>
  </si>
  <si>
    <t xml:space="preserve">                                                Приложение 6</t>
  </si>
  <si>
    <t>Объем бюджетных ассигнований  на финансовое обеспечение реализации  муниципальных программ и непрограммных направлений деятельности в разрезе главных распорядителей бюджетных средств на 2026 год и на плановый период 2027 и 2028 годов</t>
  </si>
  <si>
    <t>Приложение 5</t>
  </si>
  <si>
    <t>Охрана  окружающей среды</t>
  </si>
  <si>
    <t>Распределение бюджетных ассигнований   бюджета Конаковского округа по разделам и подразделам классификации расходов бюджетов на 2026 год и на плановый период 2027и 2028 годов</t>
  </si>
  <si>
    <t xml:space="preserve">                                                Приложение 3</t>
  </si>
  <si>
    <t>Общий объем бюджетных ассигнований, направляемых на  исполнение публичных нормативных обязательств на 2026 год и на плановый период 2027 и 2028 годов</t>
  </si>
  <si>
    <r>
      <rPr>
        <b/>
        <sz val="12"/>
        <color indexed="8"/>
        <rFont val="Times New Roman"/>
        <family val="1"/>
        <charset val="204"/>
      </rPr>
      <t xml:space="preserve">Номер </t>
    </r>
    <r>
      <rPr>
        <sz val="12"/>
        <color indexed="8"/>
        <rFont val="Times New Roman"/>
        <family val="1"/>
        <charset val="204"/>
      </rPr>
      <t>избирательного округа</t>
    </r>
  </si>
  <si>
    <t>Приобретение напольных вешалок с тумбой для обуви в раздевалку</t>
  </si>
  <si>
    <t>Приобретение кастрюль из нержавеющей стали</t>
  </si>
  <si>
    <t>Приобретение холодильной витрины</t>
  </si>
  <si>
    <t>Приобретение металлических шкафов в санузлы</t>
  </si>
  <si>
    <t>МКУ "Селиховский КДЦ"</t>
  </si>
  <si>
    <t>Приобретение детских стульев</t>
  </si>
  <si>
    <t xml:space="preserve">МБДОУ детский сад № 12 г. Конаково </t>
  </si>
  <si>
    <t>Приобретение разделочного стола и стеллажей для хранения постельного белья</t>
  </si>
  <si>
    <t>МБДОУ детский сад № 1 с. Дмитрова Гора</t>
  </si>
  <si>
    <t>Оборудование детской площадки с доставкой и установкой в д. Ручьи</t>
  </si>
  <si>
    <t>МКУ "Центр по благоустройству Дмитровогорский"</t>
  </si>
  <si>
    <t>Приобретение посуды, шкафов для одежды, кастрюль</t>
  </si>
  <si>
    <t>Приобретение мясорубки, кастрюль и стульев</t>
  </si>
  <si>
    <t>Приобретение морозильного ларя и весов</t>
  </si>
  <si>
    <t>Приобретение и установка водонагревателя к умывальникам в столовой</t>
  </si>
  <si>
    <t xml:space="preserve">МБОУ СОШ № 6 г. Конаково
</t>
  </si>
  <si>
    <t>Приобретение кимоно для джиу-джитсу</t>
  </si>
  <si>
    <t>Приобретение детских кроваток</t>
  </si>
  <si>
    <t>Замена светильников в помещениях дошкольной группы</t>
  </si>
  <si>
    <t>Приобретение детской мебели (кроватки, стульчики)</t>
  </si>
  <si>
    <t>Приобретение мебели  (столы в столовую)</t>
  </si>
  <si>
    <t>МБОУ СОШ № 7 г. Конаково</t>
  </si>
  <si>
    <t>Установка пластиковых окон в спортивном зале</t>
  </si>
  <si>
    <t xml:space="preserve">Приобретение табуретов  для столовой, гардеробных систем для начальной школы, столов двухместных </t>
  </si>
  <si>
    <t>МБОУ СОШ № 9 г. Конаково</t>
  </si>
  <si>
    <t>Разработка проектно-сметной документации по объекту "Ремонт тротуаров по адресу: Тверская область, Конаковский муниципальный округ, пгт Радченко"</t>
  </si>
  <si>
    <t>МКУ "Центр по благоустройству Радченковский"</t>
  </si>
  <si>
    <t>Выполнение работ по ограждению Фланденского пруда (приобретение оборудования, доставка и монтаж)</t>
  </si>
  <si>
    <t>Приобретение, доставка и установка веранды для дошкольной группы</t>
  </si>
  <si>
    <t>МБОУ СОШ с. Завидово</t>
  </si>
  <si>
    <t>Приобретение шкафа среднетемпературного, мармита для первых блюд, садового инвентаря</t>
  </si>
  <si>
    <t>МБОУ СОШ № 1 п. Новозавидовский</t>
  </si>
  <si>
    <t>Замена оконных блоков</t>
  </si>
  <si>
    <t>Ремонт двух кабинетов (директора и учебный кабинет)</t>
  </si>
  <si>
    <t>Приобретение и установка детской игровой площадки</t>
  </si>
  <si>
    <t>МБДОУ детский сад № 3 п. Редкино</t>
  </si>
  <si>
    <t xml:space="preserve">Приобретение мебели
</t>
  </si>
  <si>
    <t>МБДОУ детский сад  № 1 с. Городня</t>
  </si>
  <si>
    <t>Приобретение подушек</t>
  </si>
  <si>
    <t>МБДОУ детский сад  № 3 п. Редкино</t>
  </si>
  <si>
    <t xml:space="preserve">Приобретение кроватей
</t>
  </si>
  <si>
    <t>Приобретение ковриков для йоги, спортивных скакалок, блоков для йоги, стеллажа металлического, народных туфель и сапог мужских для танцев</t>
  </si>
  <si>
    <t>01201L1120</t>
  </si>
  <si>
    <t>Реализация мероприятий по капитальным вложениям  в объекты государственной собственности субъектов Российской Федерации (муниципальной собственности),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</si>
  <si>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>Перечень мероприятий по обращениям избирателей к депутатам Думы Конаковского муниципального округа на 2026 год</t>
  </si>
  <si>
    <t>Объем финансирования  тыс. руб</t>
  </si>
  <si>
    <t xml:space="preserve">Приобретение мармита, кухонного стеллажа </t>
  </si>
  <si>
    <t>МБДОУ детский сад №1 д. Ручьи</t>
  </si>
  <si>
    <t>МБДОУ детский сад № 1 с. Селихово</t>
  </si>
  <si>
    <t xml:space="preserve">МБУ ДО СШ "Единоборства" </t>
  </si>
  <si>
    <t>МБДОУ детский сад № 1 с. Юрьево-Девичье</t>
  </si>
  <si>
    <t>МБОУ СОШ поселка Первое Мая</t>
  </si>
  <si>
    <t>МБДОУ детский сад № 14 г. Конаково</t>
  </si>
  <si>
    <t>МБДОУ "Детский сад № 2" г. Конаково</t>
  </si>
  <si>
    <t>МБОУ СОШ пос. Озерки</t>
  </si>
  <si>
    <t>МБУ "Редкинский ДК "Химик"</t>
  </si>
  <si>
    <t>Распределены по ГРБС</t>
  </si>
  <si>
    <t>Не распределенный остаток</t>
  </si>
  <si>
    <t>Приобретение цифрового пианино</t>
  </si>
  <si>
    <t xml:space="preserve">                                                Приложение 8</t>
  </si>
  <si>
    <t xml:space="preserve">                                                Приложение 7</t>
  </si>
  <si>
    <t>Реализация мероприятий по капитальным вложениям  в объекты государственной собственности субъектов Российской Федерации (муниципальной собственности),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  без привлечения средств федерального бюджета</t>
  </si>
  <si>
    <t>01201S1120</t>
  </si>
  <si>
    <t xml:space="preserve">Реализация расходных обязательств  по поддержке "Редакций газеты"Заря" </t>
  </si>
  <si>
    <t>0510220030</t>
  </si>
  <si>
    <t xml:space="preserve">Финансовое обеспечение расходных обязательств , связанных с уставной деятельностью"Редакции газеты"Заря" 
</t>
  </si>
  <si>
    <t>Субсидия Муниципальному унитарному предприятию  «Водоканал» Конаковского муниципального округа Тверской области в целях финансового обеспечения части затрат  в связи с оказанием услуг по холодному водоснабжению и водоотведению</t>
  </si>
  <si>
    <t xml:space="preserve">Субсидия Муниципальному унитарному предприятию «Районные тепловые сети» Конаковского муниципального округа  в целях финансового обеспечения части затрат в связи  с оказанием услуг по теплоснабжению и горячему водоснабжению населения  </t>
  </si>
  <si>
    <t>Субсидия Муниципальному унитарному предприятию «Жилищная эксплуатационная компания Редкино» Конаковского муниципального округа Тверской области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</si>
  <si>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«ЖКХ «Юрьево-Девичье» Конаковского муниципального округа Тверской области в целях финансового обеспечения части затрат для осуществления основной деятельности</t>
  </si>
  <si>
    <t>Субсидия Муниципальному унитарному предприятию "Завидово"  Конаковского муниципального округа Тверской области в целях финансового обеспечения части затрат в связи с оказанием услуг по теплоснабжению, водоснабжению и водопотреблению</t>
  </si>
  <si>
    <t>Субсидия Муниципальному унитарному предприятию «Жилищная эксплуатационная компания Редкино» Конаковского муниципального округа Тверской области на финансовое обеспечение части затрат в связи с оказанием услуг по водоснабжению, водоотведению</t>
  </si>
  <si>
    <t>Субсидия Муниципальному унитарному предприятию  «Коммунальное хозяйство Изоплит» Конаковского муниципального округа  на финансовое обеспечение части затрат в связи с оказанием услуг по теплоснабжению, водоснабжению и водоотведению</t>
  </si>
  <si>
    <t>Субсидия Муниципальному унитарному предприятию  «Коммунальное хозяйство Изоплит» Конаковского муниципального  округа на финансовое обеспечение части затрат в связи с оказанием услуг по теплоснабжению, водоснабжению и водоотведению</t>
  </si>
  <si>
    <t xml:space="preserve">Финансовое обеспечение расходных обязательств, связанных с уставной деятельностью "Редакции газеты"Заря" 
</t>
  </si>
  <si>
    <t>Распределение бюджетных ассигнований  бюджета Конаковского 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 на 2026 год  и на плановый период 2027 и 2028 годов</t>
  </si>
  <si>
    <t>122И455550</t>
  </si>
  <si>
    <t>Реализация программ формирования современной городской среды</t>
  </si>
</sst>
</file>

<file path=xl/styles.xml><?xml version="1.0" encoding="utf-8"?>
<styleSheet xmlns="http://schemas.openxmlformats.org/spreadsheetml/2006/main">
  <numFmts count="9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00"/>
    <numFmt numFmtId="165" formatCode="#,##0.000\ _₽"/>
    <numFmt numFmtId="166" formatCode="0.000"/>
    <numFmt numFmtId="167" formatCode="0.0"/>
    <numFmt numFmtId="168" formatCode="_-* #,##0.000\ _₽_-;\-* #,##0.000\ _₽_-;_-* &quot;-&quot;???\ _₽_-;_-@_-"/>
    <numFmt numFmtId="169" formatCode="#,##0.00\ _₽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DD7E1"/>
      </left>
      <right style="thin">
        <color rgb="FFCDD7E1"/>
      </right>
      <top style="thin">
        <color rgb="FFCDD7E1"/>
      </top>
      <bottom style="thin">
        <color rgb="FFCDD7E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1" fillId="0" borderId="0"/>
    <xf numFmtId="41" fontId="1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292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NumberFormat="1" applyFill="1" applyBorder="1" applyAlignment="1" applyProtection="1">
      <alignment horizontal="right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3" xfId="0" applyNumberFormat="1" applyFont="1" applyFill="1" applyBorder="1" applyAlignment="1" applyProtection="1">
      <alignment horizontal="center" vertical="top"/>
    </xf>
    <xf numFmtId="49" fontId="5" fillId="2" borderId="1" xfId="0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 applyProtection="1">
      <alignment horizontal="center" vertical="top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0" fillId="2" borderId="1" xfId="5" applyNumberFormat="1" applyFont="1" applyFill="1" applyBorder="1" applyAlignment="1" applyProtection="1">
      <alignment horizontal="center" vertical="top" wrapText="1"/>
    </xf>
    <xf numFmtId="0" fontId="10" fillId="2" borderId="1" xfId="5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2" fillId="2" borderId="1" xfId="4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1" applyNumberFormat="1" applyFont="1" applyFill="1" applyBorder="1" applyAlignment="1" applyProtection="1">
      <alignment horizontal="center" vertical="top" wrapText="1"/>
    </xf>
    <xf numFmtId="164" fontId="13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7" xfId="0" applyNumberFormat="1" applyFont="1" applyFill="1" applyBorder="1" applyAlignment="1" applyProtection="1">
      <alignment horizontal="center" vertical="top"/>
    </xf>
    <xf numFmtId="0" fontId="5" fillId="2" borderId="8" xfId="0" applyNumberFormat="1" applyFont="1" applyFill="1" applyBorder="1" applyAlignment="1" applyProtection="1">
      <alignment horizontal="center" vertical="top"/>
    </xf>
    <xf numFmtId="164" fontId="5" fillId="2" borderId="8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164" fontId="0" fillId="0" borderId="0" xfId="0" applyNumberFormat="1" applyAlignment="1"/>
    <xf numFmtId="0" fontId="2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3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" xfId="3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5" fillId="2" borderId="1" xfId="0" applyNumberFormat="1" applyFont="1" applyFill="1" applyBorder="1" applyAlignment="1" applyProtection="1">
      <alignment horizontal="center" vertical="top"/>
    </xf>
    <xf numFmtId="0" fontId="15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5" fontId="2" fillId="2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7" fillId="0" borderId="0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0" fontId="0" fillId="2" borderId="1" xfId="0" applyNumberFormat="1" applyFill="1" applyBorder="1" applyAlignment="1" applyProtection="1">
      <alignment horizontal="center" vertical="top" wrapText="1"/>
    </xf>
    <xf numFmtId="0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ill="1" applyBorder="1" applyAlignment="1" applyProtection="1">
      <alignment horizontal="center" vertical="top" wrapText="1"/>
    </xf>
    <xf numFmtId="14" fontId="0" fillId="0" borderId="1" xfId="0" applyNumberForma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2" borderId="1" xfId="0" applyNumberForma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6" fillId="0" borderId="1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left" vertical="top" wrapText="1"/>
    </xf>
    <xf numFmtId="164" fontId="15" fillId="0" borderId="1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9" fillId="0" borderId="1" xfId="0" applyFont="1" applyBorder="1" applyAlignment="1">
      <alignment vertical="top"/>
    </xf>
    <xf numFmtId="14" fontId="0" fillId="2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2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0" fillId="0" borderId="0" xfId="0" applyAlignment="1"/>
    <xf numFmtId="166" fontId="2" fillId="2" borderId="0" xfId="0" applyNumberFormat="1" applyFont="1" applyFill="1" applyAlignment="1">
      <alignment horizontal="center" vertical="top"/>
    </xf>
    <xf numFmtId="49" fontId="6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/>
    </xf>
    <xf numFmtId="0" fontId="6" fillId="3" borderId="1" xfId="0" applyNumberFormat="1" applyFont="1" applyFill="1" applyBorder="1" applyAlignment="1" applyProtection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2" fillId="2" borderId="5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0" xfId="0" applyAlignment="1"/>
    <xf numFmtId="164" fontId="2" fillId="0" borderId="4" xfId="0" applyNumberFormat="1" applyFont="1" applyFill="1" applyBorder="1" applyAlignment="1" applyProtection="1">
      <alignment horizontal="right" vertical="top"/>
    </xf>
    <xf numFmtId="164" fontId="5" fillId="0" borderId="8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25" fillId="2" borderId="0" xfId="0" applyFont="1" applyFill="1" applyAlignment="1">
      <alignment horizontal="center" vertical="top"/>
    </xf>
    <xf numFmtId="164" fontId="25" fillId="2" borderId="0" xfId="0" applyNumberFormat="1" applyFont="1" applyFill="1" applyAlignment="1"/>
    <xf numFmtId="0" fontId="26" fillId="0" borderId="0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center" vertical="top"/>
    </xf>
    <xf numFmtId="166" fontId="9" fillId="2" borderId="1" xfId="0" applyNumberFormat="1" applyFont="1" applyFill="1" applyBorder="1" applyAlignment="1" applyProtection="1">
      <alignment horizontal="center" vertical="top"/>
    </xf>
    <xf numFmtId="0" fontId="5" fillId="2" borderId="1" xfId="2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center" vertical="top"/>
    </xf>
    <xf numFmtId="0" fontId="5" fillId="2" borderId="1" xfId="3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/>
    </xf>
    <xf numFmtId="0" fontId="6" fillId="2" borderId="1" xfId="2" applyNumberFormat="1" applyFont="1" applyFill="1" applyBorder="1" applyAlignment="1" applyProtection="1">
      <alignment horizontal="center" vertical="top" wrapText="1"/>
    </xf>
    <xf numFmtId="0" fontId="26" fillId="0" borderId="1" xfId="0" applyNumberFormat="1" applyFont="1" applyBorder="1" applyAlignment="1">
      <alignment horizontal="center"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26" fillId="0" borderId="4" xfId="0" applyNumberFormat="1" applyFont="1" applyBorder="1" applyAlignment="1">
      <alignment horizontal="left" vertical="top" wrapText="1"/>
    </xf>
    <xf numFmtId="43" fontId="2" fillId="2" borderId="1" xfId="6" applyFont="1" applyFill="1" applyBorder="1" applyAlignment="1">
      <alignment horizontal="center" vertical="top"/>
    </xf>
    <xf numFmtId="168" fontId="26" fillId="0" borderId="1" xfId="0" applyNumberFormat="1" applyFont="1" applyBorder="1" applyAlignment="1">
      <alignment horizontal="center" vertical="top" wrapText="1"/>
    </xf>
    <xf numFmtId="0" fontId="26" fillId="0" borderId="18" xfId="0" applyFont="1" applyBorder="1" applyAlignment="1">
      <alignment horizontal="left" vertical="top" wrapText="1"/>
    </xf>
    <xf numFmtId="168" fontId="29" fillId="0" borderId="1" xfId="0" applyNumberFormat="1" applyFont="1" applyBorder="1" applyAlignment="1">
      <alignment horizontal="center" vertical="top" wrapText="1"/>
    </xf>
    <xf numFmtId="169" fontId="26" fillId="0" borderId="1" xfId="0" applyNumberFormat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168" fontId="22" fillId="0" borderId="1" xfId="0" applyNumberFormat="1" applyFont="1" applyBorder="1" applyAlignment="1">
      <alignment horizontal="center" vertical="top" wrapText="1"/>
    </xf>
    <xf numFmtId="0" fontId="29" fillId="0" borderId="1" xfId="0" applyNumberFormat="1" applyFont="1" applyBorder="1" applyAlignment="1">
      <alignment horizontal="left" vertical="top" wrapText="1"/>
    </xf>
    <xf numFmtId="0" fontId="22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49" fontId="30" fillId="2" borderId="5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center" vertical="top"/>
    </xf>
    <xf numFmtId="0" fontId="25" fillId="2" borderId="9" xfId="0" applyFont="1" applyFill="1" applyBorder="1" applyAlignment="1">
      <alignment horizontal="center" vertical="top"/>
    </xf>
    <xf numFmtId="0" fontId="25" fillId="2" borderId="5" xfId="0" applyFont="1" applyFill="1" applyBorder="1" applyAlignment="1">
      <alignment horizontal="center" vertical="top"/>
    </xf>
    <xf numFmtId="0" fontId="2" fillId="2" borderId="9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5" fillId="2" borderId="2" xfId="0" applyFont="1" applyFill="1" applyBorder="1" applyAlignment="1">
      <alignment horizontal="center" vertical="top" wrapText="1"/>
    </xf>
    <xf numFmtId="0" fontId="25" fillId="2" borderId="10" xfId="0" applyFont="1" applyFill="1" applyBorder="1" applyAlignment="1">
      <alignment vertical="top"/>
    </xf>
    <xf numFmtId="0" fontId="25" fillId="2" borderId="3" xfId="0" applyFont="1" applyFill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25" fillId="2" borderId="5" xfId="0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5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2" borderId="0" xfId="0" applyFont="1" applyFill="1" applyBorder="1" applyAlignment="1">
      <alignment horizontal="center" vertical="top" wrapText="1"/>
    </xf>
    <xf numFmtId="0" fontId="25" fillId="2" borderId="0" xfId="0" applyFont="1" applyFill="1" applyAlignment="1">
      <alignment horizontal="center" vertical="top"/>
    </xf>
    <xf numFmtId="0" fontId="0" fillId="2" borderId="0" xfId="0" applyFill="1" applyAlignment="1">
      <alignment horizontal="right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/>
    </xf>
    <xf numFmtId="0" fontId="0" fillId="0" borderId="0" xfId="0" applyFont="1" applyBorder="1" applyAlignment="1">
      <alignment horizontal="center" vertical="top"/>
    </xf>
    <xf numFmtId="0" fontId="0" fillId="2" borderId="9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0" fillId="2" borderId="10" xfId="0" applyFont="1" applyFill="1" applyBorder="1" applyAlignment="1">
      <alignment vertical="top"/>
    </xf>
    <xf numFmtId="0" fontId="0" fillId="2" borderId="5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9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9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8" fillId="0" borderId="4" xfId="0" applyNumberFormat="1" applyFont="1" applyFill="1" applyBorder="1" applyAlignment="1" applyProtection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0" fillId="0" borderId="17" xfId="0" applyFont="1" applyBorder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6" fillId="0" borderId="4" xfId="0" applyNumberFormat="1" applyFont="1" applyBorder="1" applyAlignment="1">
      <alignment horizontal="left" vertical="top" wrapText="1"/>
    </xf>
    <xf numFmtId="0" fontId="26" fillId="0" borderId="5" xfId="0" applyNumberFormat="1" applyFont="1" applyBorder="1" applyAlignment="1">
      <alignment horizontal="left" vertical="top" wrapText="1"/>
    </xf>
    <xf numFmtId="0" fontId="26" fillId="0" borderId="4" xfId="0" applyNumberFormat="1" applyFont="1" applyBorder="1" applyAlignment="1">
      <alignment horizontal="center" vertical="top" wrapText="1"/>
    </xf>
    <xf numFmtId="0" fontId="26" fillId="0" borderId="9" xfId="0" applyNumberFormat="1" applyFont="1" applyBorder="1" applyAlignment="1">
      <alignment horizontal="center" vertical="top" wrapText="1"/>
    </xf>
    <xf numFmtId="0" fontId="26" fillId="0" borderId="5" xfId="0" applyNumberFormat="1" applyFont="1" applyBorder="1" applyAlignment="1">
      <alignment horizontal="center" vertical="top" wrapText="1"/>
    </xf>
    <xf numFmtId="0" fontId="26" fillId="0" borderId="9" xfId="0" applyNumberFormat="1" applyFont="1" applyBorder="1" applyAlignment="1">
      <alignment horizontal="left" vertical="top" wrapText="1"/>
    </xf>
    <xf numFmtId="0" fontId="23" fillId="0" borderId="2" xfId="0" applyNumberFormat="1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</cellXfs>
  <cellStyles count="7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" xfId="6" builtinId="3"/>
    <cellStyle name="Финансовый [0]" xfId="5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6147" name="Text Box 59"/>
        <xdr:cNvSpPr txBox="1">
          <a:spLocks noChangeArrowheads="1"/>
        </xdr:cNvSpPr>
      </xdr:nvSpPr>
      <xdr:spPr bwMode="auto">
        <a:xfrm>
          <a:off x="3876675" y="6981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6148" name="Text Box 58"/>
        <xdr:cNvSpPr txBox="1">
          <a:spLocks noChangeArrowheads="1"/>
        </xdr:cNvSpPr>
      </xdr:nvSpPr>
      <xdr:spPr bwMode="auto">
        <a:xfrm>
          <a:off x="3876675" y="7362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6" name="Text Box 59"/>
        <xdr:cNvSpPr txBox="1">
          <a:spLocks noChangeArrowheads="1"/>
        </xdr:cNvSpPr>
      </xdr:nvSpPr>
      <xdr:spPr bwMode="auto">
        <a:xfrm>
          <a:off x="3876675" y="7934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7" name="Text Box 58"/>
        <xdr:cNvSpPr txBox="1">
          <a:spLocks noChangeArrowheads="1"/>
        </xdr:cNvSpPr>
      </xdr:nvSpPr>
      <xdr:spPr bwMode="auto">
        <a:xfrm>
          <a:off x="3876675" y="831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8" name="Text Box 59"/>
        <xdr:cNvSpPr txBox="1">
          <a:spLocks noChangeArrowheads="1"/>
        </xdr:cNvSpPr>
      </xdr:nvSpPr>
      <xdr:spPr bwMode="auto">
        <a:xfrm>
          <a:off x="3876675" y="7934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9" name="Text Box 58"/>
        <xdr:cNvSpPr txBox="1">
          <a:spLocks noChangeArrowheads="1"/>
        </xdr:cNvSpPr>
      </xdr:nvSpPr>
      <xdr:spPr bwMode="auto">
        <a:xfrm>
          <a:off x="3876675" y="831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6"/>
  <sheetViews>
    <sheetView tabSelected="1" topLeftCell="A154" zoomScale="98" zoomScaleNormal="98" workbookViewId="0">
      <selection activeCell="G159" sqref="G158:G184"/>
    </sheetView>
  </sheetViews>
  <sheetFormatPr defaultColWidth="8.85546875" defaultRowHeight="12"/>
  <cols>
    <col min="1" max="1" width="2.7109375" style="1" customWidth="1"/>
    <col min="2" max="2" width="4" style="1" customWidth="1"/>
    <col min="3" max="3" width="4.42578125" style="1" customWidth="1"/>
    <col min="4" max="4" width="4.28515625" style="1" customWidth="1"/>
    <col min="5" max="5" width="11.42578125" style="1" customWidth="1"/>
    <col min="6" max="6" width="4" style="1" customWidth="1"/>
    <col min="7" max="7" width="22.5703125" style="1" customWidth="1"/>
    <col min="8" max="8" width="14.140625" style="1" customWidth="1"/>
    <col min="9" max="9" width="14.140625" style="2" customWidth="1"/>
    <col min="10" max="10" width="13.7109375" style="2" customWidth="1"/>
    <col min="11" max="11" width="20" style="2" hidden="1" customWidth="1"/>
    <col min="12" max="12" width="13.140625" style="2" bestFit="1" customWidth="1"/>
    <col min="13" max="13" width="8.85546875" style="2"/>
    <col min="14" max="14" width="11.140625" style="2" bestFit="1" customWidth="1"/>
    <col min="15" max="16384" width="8.85546875" style="2"/>
  </cols>
  <sheetData>
    <row r="1" spans="1:12" ht="12.75">
      <c r="I1" s="187"/>
      <c r="J1" s="187"/>
      <c r="K1" s="187"/>
    </row>
    <row r="2" spans="1:12" ht="15">
      <c r="H2" s="238" t="s">
        <v>665</v>
      </c>
      <c r="I2" s="238"/>
      <c r="J2" s="238"/>
      <c r="K2" s="238"/>
    </row>
    <row r="3" spans="1:12" ht="12.75">
      <c r="G3" s="239" t="s">
        <v>328</v>
      </c>
      <c r="H3" s="239"/>
      <c r="I3" s="239"/>
      <c r="J3" s="239"/>
    </row>
    <row r="4" spans="1:12" ht="12.75">
      <c r="G4" s="239" t="s">
        <v>329</v>
      </c>
      <c r="H4" s="239"/>
      <c r="I4" s="239"/>
      <c r="J4" s="239"/>
    </row>
    <row r="5" spans="1:12" ht="12.75">
      <c r="G5" s="240" t="s">
        <v>650</v>
      </c>
      <c r="H5" s="240"/>
      <c r="I5" s="240"/>
      <c r="J5" s="240"/>
    </row>
    <row r="6" spans="1:12" ht="15">
      <c r="G6" s="196"/>
      <c r="H6" s="197"/>
      <c r="I6" s="197"/>
      <c r="J6" s="197"/>
    </row>
    <row r="7" spans="1:12" ht="72" customHeight="1">
      <c r="A7" s="241" t="s">
        <v>651</v>
      </c>
      <c r="B7" s="241"/>
      <c r="C7" s="241"/>
      <c r="D7" s="241"/>
      <c r="E7" s="241"/>
      <c r="F7" s="241"/>
      <c r="G7" s="241"/>
      <c r="H7" s="241"/>
      <c r="I7" s="242"/>
      <c r="J7" s="242"/>
    </row>
    <row r="8" spans="1:12" ht="15">
      <c r="A8" s="226" t="s">
        <v>330</v>
      </c>
      <c r="B8" s="236" t="s">
        <v>331</v>
      </c>
      <c r="C8" s="236" t="s">
        <v>332</v>
      </c>
      <c r="D8" s="226" t="s">
        <v>333</v>
      </c>
      <c r="E8" s="237" t="s">
        <v>334</v>
      </c>
      <c r="F8" s="226" t="s">
        <v>335</v>
      </c>
      <c r="G8" s="226" t="s">
        <v>336</v>
      </c>
      <c r="H8" s="231" t="s">
        <v>337</v>
      </c>
      <c r="I8" s="232"/>
      <c r="J8" s="233"/>
    </row>
    <row r="9" spans="1:12" ht="15">
      <c r="A9" s="227"/>
      <c r="B9" s="227"/>
      <c r="C9" s="227"/>
      <c r="D9" s="227"/>
      <c r="E9" s="227"/>
      <c r="F9" s="227"/>
      <c r="G9" s="229"/>
      <c r="H9" s="234" t="s">
        <v>339</v>
      </c>
      <c r="I9" s="231" t="s">
        <v>338</v>
      </c>
      <c r="J9" s="233"/>
    </row>
    <row r="10" spans="1:12">
      <c r="A10" s="228"/>
      <c r="B10" s="228"/>
      <c r="C10" s="228"/>
      <c r="D10" s="228"/>
      <c r="E10" s="228"/>
      <c r="F10" s="228"/>
      <c r="G10" s="230"/>
      <c r="H10" s="235"/>
      <c r="I10" s="4" t="s">
        <v>285</v>
      </c>
      <c r="J10" s="4" t="s">
        <v>649</v>
      </c>
    </row>
    <row r="11" spans="1:12">
      <c r="A11" s="5">
        <v>1</v>
      </c>
      <c r="B11" s="6">
        <v>2</v>
      </c>
      <c r="C11" s="6" t="s">
        <v>340</v>
      </c>
      <c r="D11" s="6" t="s">
        <v>322</v>
      </c>
      <c r="E11" s="6" t="s">
        <v>323</v>
      </c>
      <c r="F11" s="6" t="s">
        <v>324</v>
      </c>
      <c r="G11" s="5">
        <v>7</v>
      </c>
      <c r="H11" s="7">
        <v>8</v>
      </c>
      <c r="I11" s="8">
        <v>9</v>
      </c>
      <c r="J11" s="8">
        <v>10</v>
      </c>
    </row>
    <row r="12" spans="1:12" ht="48">
      <c r="A12" s="9">
        <v>1</v>
      </c>
      <c r="B12" s="9">
        <v>601</v>
      </c>
      <c r="C12" s="5"/>
      <c r="D12" s="5"/>
      <c r="E12" s="5"/>
      <c r="F12" s="5"/>
      <c r="G12" s="10" t="s">
        <v>341</v>
      </c>
      <c r="H12" s="11">
        <f>H13+H64+H72+H92+H122+H149+H180+H216+H255</f>
        <v>607320.67000000004</v>
      </c>
      <c r="I12" s="11">
        <f>I13+I64+I72+I92+I122+I149+I180+I216+I255</f>
        <v>554570.47899999993</v>
      </c>
      <c r="J12" s="11">
        <f>J13+J64+J72+J92+J122+J149+J180+J216+J255</f>
        <v>550649.21899999992</v>
      </c>
      <c r="K12" s="2">
        <v>1713729.2930000001</v>
      </c>
      <c r="L12" s="12"/>
    </row>
    <row r="13" spans="1:12" ht="24">
      <c r="A13" s="5"/>
      <c r="B13" s="5">
        <v>601</v>
      </c>
      <c r="C13" s="9" t="s">
        <v>342</v>
      </c>
      <c r="D13" s="9" t="s">
        <v>343</v>
      </c>
      <c r="E13" s="5"/>
      <c r="F13" s="5"/>
      <c r="G13" s="10" t="s">
        <v>344</v>
      </c>
      <c r="H13" s="11">
        <f>H14+H20+H29+H35+H40</f>
        <v>184012.11499999999</v>
      </c>
      <c r="I13" s="11">
        <f>I14+I20+I29+I35+I40</f>
        <v>183880.51499999998</v>
      </c>
      <c r="J13" s="11">
        <f>J14+J20+J29+J35+J40</f>
        <v>183885.11499999999</v>
      </c>
    </row>
    <row r="14" spans="1:12" ht="84">
      <c r="A14" s="5"/>
      <c r="B14" s="5">
        <v>601</v>
      </c>
      <c r="C14" s="13" t="s">
        <v>342</v>
      </c>
      <c r="D14" s="13" t="s">
        <v>345</v>
      </c>
      <c r="E14" s="14"/>
      <c r="F14" s="14"/>
      <c r="G14" s="15" t="s">
        <v>346</v>
      </c>
      <c r="H14" s="16">
        <f>H15</f>
        <v>4134.1210000000001</v>
      </c>
      <c r="I14" s="16">
        <f t="shared" ref="I14:J14" si="0">I15</f>
        <v>4134.1210000000001</v>
      </c>
      <c r="J14" s="16">
        <f t="shared" si="0"/>
        <v>4134.1210000000001</v>
      </c>
    </row>
    <row r="15" spans="1:12" ht="72">
      <c r="A15" s="5"/>
      <c r="B15" s="5">
        <v>601</v>
      </c>
      <c r="C15" s="14" t="s">
        <v>342</v>
      </c>
      <c r="D15" s="14" t="s">
        <v>345</v>
      </c>
      <c r="E15" s="14" t="s">
        <v>347</v>
      </c>
      <c r="F15" s="17"/>
      <c r="G15" s="18" t="s">
        <v>348</v>
      </c>
      <c r="H15" s="19">
        <f>H16</f>
        <v>4134.1210000000001</v>
      </c>
      <c r="I15" s="19">
        <f>I16</f>
        <v>4134.1210000000001</v>
      </c>
      <c r="J15" s="19">
        <f>J16</f>
        <v>4134.1210000000001</v>
      </c>
    </row>
    <row r="16" spans="1:12" ht="24">
      <c r="A16" s="5"/>
      <c r="B16" s="5">
        <v>601</v>
      </c>
      <c r="C16" s="6" t="s">
        <v>342</v>
      </c>
      <c r="D16" s="6" t="s">
        <v>345</v>
      </c>
      <c r="E16" s="6" t="s">
        <v>349</v>
      </c>
      <c r="F16" s="5"/>
      <c r="G16" s="4" t="s">
        <v>350</v>
      </c>
      <c r="H16" s="20">
        <f>H18</f>
        <v>4134.1210000000001</v>
      </c>
      <c r="I16" s="20">
        <f>I18</f>
        <v>4134.1210000000001</v>
      </c>
      <c r="J16" s="20">
        <f>J18</f>
        <v>4134.1210000000001</v>
      </c>
    </row>
    <row r="17" spans="1:11" ht="36">
      <c r="A17" s="5"/>
      <c r="B17" s="5">
        <v>601</v>
      </c>
      <c r="C17" s="6" t="s">
        <v>342</v>
      </c>
      <c r="D17" s="6" t="s">
        <v>345</v>
      </c>
      <c r="E17" s="21" t="s">
        <v>351</v>
      </c>
      <c r="F17" s="5"/>
      <c r="G17" s="4" t="s">
        <v>352</v>
      </c>
      <c r="H17" s="20">
        <f t="shared" ref="H17:J18" si="1">H18</f>
        <v>4134.1210000000001</v>
      </c>
      <c r="I17" s="20">
        <f t="shared" si="1"/>
        <v>4134.1210000000001</v>
      </c>
      <c r="J17" s="20">
        <f t="shared" si="1"/>
        <v>4134.1210000000001</v>
      </c>
    </row>
    <row r="18" spans="1:11" ht="48">
      <c r="A18" s="5"/>
      <c r="B18" s="5">
        <v>601</v>
      </c>
      <c r="C18" s="6" t="s">
        <v>342</v>
      </c>
      <c r="D18" s="6" t="s">
        <v>345</v>
      </c>
      <c r="E18" s="6" t="s">
        <v>353</v>
      </c>
      <c r="F18" s="5"/>
      <c r="G18" s="4" t="s">
        <v>354</v>
      </c>
      <c r="H18" s="20">
        <f t="shared" si="1"/>
        <v>4134.1210000000001</v>
      </c>
      <c r="I18" s="20">
        <f t="shared" si="1"/>
        <v>4134.1210000000001</v>
      </c>
      <c r="J18" s="20">
        <f t="shared" si="1"/>
        <v>4134.1210000000001</v>
      </c>
    </row>
    <row r="19" spans="1:11" ht="144">
      <c r="A19" s="5"/>
      <c r="B19" s="5">
        <v>601</v>
      </c>
      <c r="C19" s="6" t="s">
        <v>342</v>
      </c>
      <c r="D19" s="6" t="s">
        <v>345</v>
      </c>
      <c r="E19" s="6" t="s">
        <v>353</v>
      </c>
      <c r="F19" s="22" t="s">
        <v>355</v>
      </c>
      <c r="G19" s="23" t="s">
        <v>356</v>
      </c>
      <c r="H19" s="20">
        <v>4134.1210000000001</v>
      </c>
      <c r="I19" s="20">
        <v>4134.1210000000001</v>
      </c>
      <c r="J19" s="20">
        <v>4134.1210000000001</v>
      </c>
    </row>
    <row r="20" spans="1:11" ht="108">
      <c r="A20" s="5"/>
      <c r="B20" s="5">
        <v>601</v>
      </c>
      <c r="C20" s="26" t="s">
        <v>342</v>
      </c>
      <c r="D20" s="26" t="s">
        <v>366</v>
      </c>
      <c r="E20" s="26"/>
      <c r="F20" s="26"/>
      <c r="G20" s="15" t="s">
        <v>367</v>
      </c>
      <c r="H20" s="16">
        <f>H21</f>
        <v>82208.902999999991</v>
      </c>
      <c r="I20" s="16">
        <f t="shared" ref="I20:J20" si="2">I21</f>
        <v>82208.902999999991</v>
      </c>
      <c r="J20" s="16">
        <f t="shared" si="2"/>
        <v>82208.902999999991</v>
      </c>
      <c r="K20" s="2">
        <v>102472.447</v>
      </c>
    </row>
    <row r="21" spans="1:11" ht="72">
      <c r="A21" s="5"/>
      <c r="B21" s="5">
        <v>601</v>
      </c>
      <c r="C21" s="17" t="s">
        <v>342</v>
      </c>
      <c r="D21" s="17" t="s">
        <v>366</v>
      </c>
      <c r="E21" s="14" t="s">
        <v>347</v>
      </c>
      <c r="F21" s="17"/>
      <c r="G21" s="18" t="s">
        <v>348</v>
      </c>
      <c r="H21" s="19">
        <f t="shared" ref="H21:J22" si="3">H22</f>
        <v>82208.902999999991</v>
      </c>
      <c r="I21" s="19">
        <f t="shared" si="3"/>
        <v>82208.902999999991</v>
      </c>
      <c r="J21" s="19">
        <f t="shared" si="3"/>
        <v>82208.902999999991</v>
      </c>
      <c r="K21" s="2">
        <v>97074.106</v>
      </c>
    </row>
    <row r="22" spans="1:11" ht="24">
      <c r="A22" s="5"/>
      <c r="B22" s="5">
        <v>601</v>
      </c>
      <c r="C22" s="5" t="s">
        <v>342</v>
      </c>
      <c r="D22" s="5" t="s">
        <v>366</v>
      </c>
      <c r="E22" s="6" t="s">
        <v>349</v>
      </c>
      <c r="F22" s="5"/>
      <c r="G22" s="4" t="s">
        <v>350</v>
      </c>
      <c r="H22" s="20">
        <f t="shared" si="3"/>
        <v>82208.902999999991</v>
      </c>
      <c r="I22" s="20">
        <f t="shared" si="3"/>
        <v>82208.902999999991</v>
      </c>
      <c r="J22" s="20">
        <f t="shared" si="3"/>
        <v>82208.902999999991</v>
      </c>
    </row>
    <row r="23" spans="1:11" ht="36">
      <c r="A23" s="5"/>
      <c r="B23" s="5">
        <v>601</v>
      </c>
      <c r="C23" s="5" t="s">
        <v>342</v>
      </c>
      <c r="D23" s="5" t="s">
        <v>366</v>
      </c>
      <c r="E23" s="21" t="s">
        <v>351</v>
      </c>
      <c r="F23" s="5"/>
      <c r="G23" s="4" t="s">
        <v>352</v>
      </c>
      <c r="H23" s="20">
        <f>H24+H27</f>
        <v>82208.902999999991</v>
      </c>
      <c r="I23" s="20">
        <f>I24+I27</f>
        <v>82208.902999999991</v>
      </c>
      <c r="J23" s="20">
        <f>J24+J27</f>
        <v>82208.902999999991</v>
      </c>
    </row>
    <row r="24" spans="1:11" ht="48">
      <c r="A24" s="5"/>
      <c r="B24" s="5">
        <v>601</v>
      </c>
      <c r="C24" s="5" t="s">
        <v>342</v>
      </c>
      <c r="D24" s="5" t="s">
        <v>366</v>
      </c>
      <c r="E24" s="27" t="s">
        <v>368</v>
      </c>
      <c r="F24" s="5"/>
      <c r="G24" s="4" t="s">
        <v>369</v>
      </c>
      <c r="H24" s="20">
        <f>H25+H26</f>
        <v>58866.646999999997</v>
      </c>
      <c r="I24" s="20">
        <f>I25+I26</f>
        <v>58866.646999999997</v>
      </c>
      <c r="J24" s="20">
        <f>J25+J26</f>
        <v>58866.646999999997</v>
      </c>
    </row>
    <row r="25" spans="1:11" ht="144">
      <c r="A25" s="5"/>
      <c r="B25" s="5">
        <v>601</v>
      </c>
      <c r="C25" s="5" t="s">
        <v>342</v>
      </c>
      <c r="D25" s="5" t="s">
        <v>366</v>
      </c>
      <c r="E25" s="27" t="s">
        <v>368</v>
      </c>
      <c r="F25" s="22" t="s">
        <v>355</v>
      </c>
      <c r="G25" s="23" t="s">
        <v>356</v>
      </c>
      <c r="H25" s="20">
        <v>58405.646999999997</v>
      </c>
      <c r="I25" s="20">
        <v>58405.646999999997</v>
      </c>
      <c r="J25" s="20">
        <v>58405.646999999997</v>
      </c>
    </row>
    <row r="26" spans="1:11" ht="48">
      <c r="A26" s="5"/>
      <c r="B26" s="5">
        <v>601</v>
      </c>
      <c r="C26" s="5" t="s">
        <v>342</v>
      </c>
      <c r="D26" s="5" t="s">
        <v>366</v>
      </c>
      <c r="E26" s="27" t="s">
        <v>368</v>
      </c>
      <c r="F26" s="22" t="s">
        <v>363</v>
      </c>
      <c r="G26" s="23" t="s">
        <v>364</v>
      </c>
      <c r="H26" s="20">
        <v>461</v>
      </c>
      <c r="I26" s="20">
        <v>461</v>
      </c>
      <c r="J26" s="20">
        <v>461</v>
      </c>
    </row>
    <row r="27" spans="1:11" ht="84">
      <c r="A27" s="5"/>
      <c r="B27" s="5">
        <v>601</v>
      </c>
      <c r="C27" s="5" t="s">
        <v>342</v>
      </c>
      <c r="D27" s="5" t="s">
        <v>366</v>
      </c>
      <c r="E27" s="6" t="s">
        <v>370</v>
      </c>
      <c r="F27" s="24"/>
      <c r="G27" s="25" t="s">
        <v>371</v>
      </c>
      <c r="H27" s="20">
        <f>H28</f>
        <v>23342.256000000001</v>
      </c>
      <c r="I27" s="20">
        <f t="shared" ref="I27:J27" si="4">I28</f>
        <v>23342.256000000001</v>
      </c>
      <c r="J27" s="20">
        <f t="shared" si="4"/>
        <v>23342.256000000001</v>
      </c>
    </row>
    <row r="28" spans="1:11" ht="144">
      <c r="A28" s="5"/>
      <c r="B28" s="5">
        <v>601</v>
      </c>
      <c r="C28" s="5" t="s">
        <v>342</v>
      </c>
      <c r="D28" s="5" t="s">
        <v>366</v>
      </c>
      <c r="E28" s="6" t="s">
        <v>370</v>
      </c>
      <c r="F28" s="22" t="s">
        <v>355</v>
      </c>
      <c r="G28" s="23" t="s">
        <v>356</v>
      </c>
      <c r="H28" s="20">
        <v>23342.256000000001</v>
      </c>
      <c r="I28" s="20">
        <v>23342.256000000001</v>
      </c>
      <c r="J28" s="20">
        <v>23342.256000000001</v>
      </c>
    </row>
    <row r="29" spans="1:11">
      <c r="A29" s="5"/>
      <c r="B29" s="5">
        <v>601</v>
      </c>
      <c r="C29" s="26" t="s">
        <v>342</v>
      </c>
      <c r="D29" s="13" t="s">
        <v>372</v>
      </c>
      <c r="E29" s="13"/>
      <c r="F29" s="28"/>
      <c r="G29" s="29" t="s">
        <v>373</v>
      </c>
      <c r="H29" s="16">
        <f t="shared" ref="H29:J33" si="5">H30</f>
        <v>144.80000000000001</v>
      </c>
      <c r="I29" s="16">
        <f t="shared" si="5"/>
        <v>13.1</v>
      </c>
      <c r="J29" s="16">
        <f t="shared" si="5"/>
        <v>14.3</v>
      </c>
    </row>
    <row r="30" spans="1:11" ht="72">
      <c r="A30" s="5"/>
      <c r="B30" s="5">
        <v>601</v>
      </c>
      <c r="C30" s="17" t="s">
        <v>342</v>
      </c>
      <c r="D30" s="14" t="s">
        <v>372</v>
      </c>
      <c r="E30" s="14" t="s">
        <v>347</v>
      </c>
      <c r="F30" s="17"/>
      <c r="G30" s="18" t="s">
        <v>348</v>
      </c>
      <c r="H30" s="19">
        <f>H31</f>
        <v>144.80000000000001</v>
      </c>
      <c r="I30" s="19">
        <f t="shared" si="5"/>
        <v>13.1</v>
      </c>
      <c r="J30" s="19">
        <f t="shared" si="5"/>
        <v>14.3</v>
      </c>
    </row>
    <row r="31" spans="1:11" ht="48">
      <c r="A31" s="5"/>
      <c r="B31" s="5">
        <v>601</v>
      </c>
      <c r="C31" s="188" t="s">
        <v>342</v>
      </c>
      <c r="D31" s="189" t="s">
        <v>372</v>
      </c>
      <c r="E31" s="189" t="s">
        <v>374</v>
      </c>
      <c r="F31" s="188"/>
      <c r="G31" s="191" t="s">
        <v>375</v>
      </c>
      <c r="H31" s="20">
        <f>H32</f>
        <v>144.80000000000001</v>
      </c>
      <c r="I31" s="20">
        <f t="shared" si="5"/>
        <v>13.1</v>
      </c>
      <c r="J31" s="20">
        <f t="shared" si="5"/>
        <v>14.3</v>
      </c>
    </row>
    <row r="32" spans="1:11" ht="60">
      <c r="A32" s="5"/>
      <c r="B32" s="5">
        <v>601</v>
      </c>
      <c r="C32" s="188" t="s">
        <v>342</v>
      </c>
      <c r="D32" s="189" t="s">
        <v>372</v>
      </c>
      <c r="E32" s="189" t="s">
        <v>376</v>
      </c>
      <c r="F32" s="189"/>
      <c r="G32" s="191" t="s">
        <v>377</v>
      </c>
      <c r="H32" s="20">
        <f t="shared" si="5"/>
        <v>144.80000000000001</v>
      </c>
      <c r="I32" s="20">
        <f t="shared" si="5"/>
        <v>13.1</v>
      </c>
      <c r="J32" s="20">
        <f t="shared" si="5"/>
        <v>14.3</v>
      </c>
    </row>
    <row r="33" spans="1:11" ht="96">
      <c r="A33" s="5"/>
      <c r="B33" s="5">
        <v>601</v>
      </c>
      <c r="C33" s="5" t="s">
        <v>342</v>
      </c>
      <c r="D33" s="6" t="s">
        <v>372</v>
      </c>
      <c r="E33" s="27" t="s">
        <v>378</v>
      </c>
      <c r="F33" s="24"/>
      <c r="G33" s="30" t="s">
        <v>379</v>
      </c>
      <c r="H33" s="31">
        <f t="shared" si="5"/>
        <v>144.80000000000001</v>
      </c>
      <c r="I33" s="31">
        <f t="shared" si="5"/>
        <v>13.1</v>
      </c>
      <c r="J33" s="31">
        <f t="shared" si="5"/>
        <v>14.3</v>
      </c>
    </row>
    <row r="34" spans="1:11" ht="48">
      <c r="A34" s="5"/>
      <c r="B34" s="5">
        <v>601</v>
      </c>
      <c r="C34" s="5" t="s">
        <v>342</v>
      </c>
      <c r="D34" s="6" t="s">
        <v>372</v>
      </c>
      <c r="E34" s="27" t="s">
        <v>378</v>
      </c>
      <c r="F34" s="22" t="s">
        <v>363</v>
      </c>
      <c r="G34" s="23" t="s">
        <v>364</v>
      </c>
      <c r="H34" s="20">
        <v>144.80000000000001</v>
      </c>
      <c r="I34" s="20">
        <v>13.1</v>
      </c>
      <c r="J34" s="20">
        <v>14.3</v>
      </c>
    </row>
    <row r="35" spans="1:11">
      <c r="A35" s="5"/>
      <c r="B35" s="5">
        <v>601</v>
      </c>
      <c r="C35" s="26" t="s">
        <v>342</v>
      </c>
      <c r="D35" s="26" t="s">
        <v>326</v>
      </c>
      <c r="E35" s="13"/>
      <c r="F35" s="26"/>
      <c r="G35" s="15" t="s">
        <v>382</v>
      </c>
      <c r="H35" s="16">
        <f>H38</f>
        <v>2000</v>
      </c>
      <c r="I35" s="16">
        <f>I38</f>
        <v>2000</v>
      </c>
      <c r="J35" s="16">
        <f>J38</f>
        <v>2000</v>
      </c>
    </row>
    <row r="36" spans="1:11" ht="36">
      <c r="A36" s="5"/>
      <c r="B36" s="5">
        <v>601</v>
      </c>
      <c r="C36" s="5" t="s">
        <v>342</v>
      </c>
      <c r="D36" s="5" t="s">
        <v>326</v>
      </c>
      <c r="E36" s="6" t="s">
        <v>357</v>
      </c>
      <c r="F36" s="6"/>
      <c r="G36" s="4" t="s">
        <v>358</v>
      </c>
      <c r="H36" s="20">
        <f>H38</f>
        <v>2000</v>
      </c>
      <c r="I36" s="20">
        <f>I38</f>
        <v>2000</v>
      </c>
      <c r="J36" s="20">
        <f>J38</f>
        <v>2000</v>
      </c>
    </row>
    <row r="37" spans="1:11" ht="24">
      <c r="A37" s="5"/>
      <c r="B37" s="5">
        <v>601</v>
      </c>
      <c r="C37" s="5" t="s">
        <v>342</v>
      </c>
      <c r="D37" s="5" t="s">
        <v>326</v>
      </c>
      <c r="E37" s="6" t="s">
        <v>383</v>
      </c>
      <c r="F37" s="6"/>
      <c r="G37" s="4" t="s">
        <v>384</v>
      </c>
      <c r="H37" s="20">
        <f t="shared" ref="H37:J38" si="6">H38</f>
        <v>2000</v>
      </c>
      <c r="I37" s="20">
        <f t="shared" si="6"/>
        <v>2000</v>
      </c>
      <c r="J37" s="20">
        <f t="shared" si="6"/>
        <v>2000</v>
      </c>
    </row>
    <row r="38" spans="1:11" ht="36">
      <c r="A38" s="5"/>
      <c r="B38" s="5">
        <v>601</v>
      </c>
      <c r="C38" s="5" t="s">
        <v>342</v>
      </c>
      <c r="D38" s="5" t="s">
        <v>326</v>
      </c>
      <c r="E38" s="6" t="s">
        <v>385</v>
      </c>
      <c r="F38" s="5"/>
      <c r="G38" s="4" t="s">
        <v>386</v>
      </c>
      <c r="H38" s="20">
        <f t="shared" si="6"/>
        <v>2000</v>
      </c>
      <c r="I38" s="20">
        <f t="shared" si="6"/>
        <v>2000</v>
      </c>
      <c r="J38" s="20">
        <f t="shared" si="6"/>
        <v>2000</v>
      </c>
    </row>
    <row r="39" spans="1:11" ht="24">
      <c r="A39" s="5"/>
      <c r="B39" s="5">
        <v>601</v>
      </c>
      <c r="C39" s="5" t="s">
        <v>342</v>
      </c>
      <c r="D39" s="5" t="s">
        <v>326</v>
      </c>
      <c r="E39" s="6" t="s">
        <v>385</v>
      </c>
      <c r="F39" s="5">
        <v>800</v>
      </c>
      <c r="G39" s="4" t="s">
        <v>387</v>
      </c>
      <c r="H39" s="20">
        <v>2000</v>
      </c>
      <c r="I39" s="20">
        <v>2000</v>
      </c>
      <c r="J39" s="20">
        <v>2000</v>
      </c>
    </row>
    <row r="40" spans="1:11" ht="36">
      <c r="A40" s="5"/>
      <c r="B40" s="5">
        <v>601</v>
      </c>
      <c r="C40" s="26" t="s">
        <v>342</v>
      </c>
      <c r="D40" s="26" t="s">
        <v>388</v>
      </c>
      <c r="E40" s="13"/>
      <c r="F40" s="26"/>
      <c r="G40" s="15" t="s">
        <v>389</v>
      </c>
      <c r="H40" s="16">
        <f>H41</f>
        <v>95524.290999999983</v>
      </c>
      <c r="I40" s="16">
        <f>I41</f>
        <v>95524.390999999989</v>
      </c>
      <c r="J40" s="16">
        <f>J41</f>
        <v>95527.790999999983</v>
      </c>
      <c r="K40" s="16" t="e">
        <f>K41+#REF!+#REF!</f>
        <v>#REF!</v>
      </c>
    </row>
    <row r="41" spans="1:11" ht="72">
      <c r="A41" s="5"/>
      <c r="B41" s="5">
        <v>601</v>
      </c>
      <c r="C41" s="17" t="s">
        <v>342</v>
      </c>
      <c r="D41" s="17" t="s">
        <v>388</v>
      </c>
      <c r="E41" s="14" t="s">
        <v>347</v>
      </c>
      <c r="F41" s="17"/>
      <c r="G41" s="18" t="s">
        <v>348</v>
      </c>
      <c r="H41" s="19">
        <f>H42+H57</f>
        <v>95524.290999999983</v>
      </c>
      <c r="I41" s="19">
        <f>I42+I57</f>
        <v>95524.390999999989</v>
      </c>
      <c r="J41" s="19">
        <f>J42+J57</f>
        <v>95527.790999999983</v>
      </c>
    </row>
    <row r="42" spans="1:11" ht="48">
      <c r="A42" s="5"/>
      <c r="B42" s="5">
        <v>601</v>
      </c>
      <c r="C42" s="5" t="s">
        <v>342</v>
      </c>
      <c r="D42" s="5" t="s">
        <v>388</v>
      </c>
      <c r="E42" s="6" t="s">
        <v>374</v>
      </c>
      <c r="F42" s="5"/>
      <c r="G42" s="4" t="s">
        <v>375</v>
      </c>
      <c r="H42" s="20">
        <f>H43+H53</f>
        <v>67755.178999999989</v>
      </c>
      <c r="I42" s="20">
        <f>I43+I53</f>
        <v>67755.278999999995</v>
      </c>
      <c r="J42" s="20">
        <f>J43+J53</f>
        <v>67758.678999999989</v>
      </c>
    </row>
    <row r="43" spans="1:11" ht="72">
      <c r="A43" s="5"/>
      <c r="B43" s="5">
        <v>601</v>
      </c>
      <c r="C43" s="5" t="s">
        <v>342</v>
      </c>
      <c r="D43" s="5" t="s">
        <v>388</v>
      </c>
      <c r="E43" s="6" t="s">
        <v>390</v>
      </c>
      <c r="F43" s="5"/>
      <c r="G43" s="4" t="s">
        <v>391</v>
      </c>
      <c r="H43" s="20">
        <f>H44+H48+H51</f>
        <v>67096.778999999995</v>
      </c>
      <c r="I43" s="20">
        <f>I44+I48+I51</f>
        <v>67096.778999999995</v>
      </c>
      <c r="J43" s="20">
        <f>J44+J48+J51</f>
        <v>67096.778999999995</v>
      </c>
    </row>
    <row r="44" spans="1:11" ht="36">
      <c r="A44" s="5"/>
      <c r="B44" s="5">
        <v>601</v>
      </c>
      <c r="C44" s="5" t="s">
        <v>342</v>
      </c>
      <c r="D44" s="5" t="s">
        <v>388</v>
      </c>
      <c r="E44" s="6" t="s">
        <v>392</v>
      </c>
      <c r="F44" s="24"/>
      <c r="G44" s="30" t="s">
        <v>393</v>
      </c>
      <c r="H44" s="32">
        <f>H45+H46+H47</f>
        <v>65378.898999999998</v>
      </c>
      <c r="I44" s="32">
        <f>I45+I46+I47</f>
        <v>65378.898999999998</v>
      </c>
      <c r="J44" s="32">
        <f>J45+J46+J47</f>
        <v>65378.898999999998</v>
      </c>
    </row>
    <row r="45" spans="1:11" ht="144">
      <c r="A45" s="5"/>
      <c r="B45" s="5">
        <v>601</v>
      </c>
      <c r="C45" s="5" t="s">
        <v>342</v>
      </c>
      <c r="D45" s="5" t="s">
        <v>388</v>
      </c>
      <c r="E45" s="6" t="s">
        <v>392</v>
      </c>
      <c r="F45" s="22" t="s">
        <v>355</v>
      </c>
      <c r="G45" s="23" t="s">
        <v>356</v>
      </c>
      <c r="H45" s="32">
        <v>35400.472999999998</v>
      </c>
      <c r="I45" s="32">
        <v>35400.472999999998</v>
      </c>
      <c r="J45" s="32">
        <v>35400.472999999998</v>
      </c>
    </row>
    <row r="46" spans="1:11" ht="48">
      <c r="A46" s="5"/>
      <c r="B46" s="5">
        <v>601</v>
      </c>
      <c r="C46" s="5" t="s">
        <v>342</v>
      </c>
      <c r="D46" s="5" t="s">
        <v>388</v>
      </c>
      <c r="E46" s="6" t="s">
        <v>392</v>
      </c>
      <c r="F46" s="22" t="s">
        <v>363</v>
      </c>
      <c r="G46" s="23" t="s">
        <v>364</v>
      </c>
      <c r="H46" s="32">
        <v>29922.934000000001</v>
      </c>
      <c r="I46" s="32">
        <v>29922.934000000001</v>
      </c>
      <c r="J46" s="32">
        <v>29922.934000000001</v>
      </c>
    </row>
    <row r="47" spans="1:11" ht="24">
      <c r="A47" s="5"/>
      <c r="B47" s="5">
        <v>601</v>
      </c>
      <c r="C47" s="5" t="s">
        <v>342</v>
      </c>
      <c r="D47" s="5" t="s">
        <v>388</v>
      </c>
      <c r="E47" s="6" t="s">
        <v>392</v>
      </c>
      <c r="F47" s="22" t="s">
        <v>394</v>
      </c>
      <c r="G47" s="23" t="s">
        <v>387</v>
      </c>
      <c r="H47" s="20">
        <v>55.491999999999997</v>
      </c>
      <c r="I47" s="20">
        <v>55.491999999999997</v>
      </c>
      <c r="J47" s="20">
        <v>55.491999999999997</v>
      </c>
    </row>
    <row r="48" spans="1:11" ht="36">
      <c r="A48" s="5"/>
      <c r="B48" s="5">
        <v>601</v>
      </c>
      <c r="C48" s="5" t="s">
        <v>342</v>
      </c>
      <c r="D48" s="5" t="s">
        <v>388</v>
      </c>
      <c r="E48" s="6" t="s">
        <v>395</v>
      </c>
      <c r="F48" s="5"/>
      <c r="G48" s="4" t="s">
        <v>396</v>
      </c>
      <c r="H48" s="20">
        <f>H49+H50</f>
        <v>926.80799999999999</v>
      </c>
      <c r="I48" s="20">
        <f>I49+I50</f>
        <v>926.80799999999999</v>
      </c>
      <c r="J48" s="20">
        <f>J49+J50</f>
        <v>926.80799999999999</v>
      </c>
    </row>
    <row r="49" spans="1:11" ht="48">
      <c r="A49" s="5"/>
      <c r="B49" s="5">
        <v>601</v>
      </c>
      <c r="C49" s="5" t="s">
        <v>342</v>
      </c>
      <c r="D49" s="5" t="s">
        <v>388</v>
      </c>
      <c r="E49" s="6" t="s">
        <v>395</v>
      </c>
      <c r="F49" s="22" t="s">
        <v>363</v>
      </c>
      <c r="G49" s="23" t="s">
        <v>364</v>
      </c>
      <c r="H49" s="20">
        <v>798.22</v>
      </c>
      <c r="I49" s="20">
        <v>798.22</v>
      </c>
      <c r="J49" s="20">
        <v>798.22</v>
      </c>
    </row>
    <row r="50" spans="1:11" ht="24">
      <c r="A50" s="5"/>
      <c r="B50" s="5">
        <v>601</v>
      </c>
      <c r="C50" s="5" t="s">
        <v>342</v>
      </c>
      <c r="D50" s="5" t="s">
        <v>388</v>
      </c>
      <c r="E50" s="6" t="s">
        <v>395</v>
      </c>
      <c r="F50" s="22" t="s">
        <v>394</v>
      </c>
      <c r="G50" s="23" t="s">
        <v>387</v>
      </c>
      <c r="H50" s="20">
        <v>128.58799999999999</v>
      </c>
      <c r="I50" s="20">
        <v>128.58799999999999</v>
      </c>
      <c r="J50" s="20">
        <v>128.58799999999999</v>
      </c>
      <c r="K50" s="20" t="e">
        <f>#REF!</f>
        <v>#REF!</v>
      </c>
    </row>
    <row r="51" spans="1:11" ht="60">
      <c r="A51" s="5"/>
      <c r="B51" s="5">
        <v>601</v>
      </c>
      <c r="C51" s="5" t="s">
        <v>342</v>
      </c>
      <c r="D51" s="5" t="s">
        <v>388</v>
      </c>
      <c r="E51" s="6" t="s">
        <v>397</v>
      </c>
      <c r="F51" s="5"/>
      <c r="G51" s="4" t="s">
        <v>398</v>
      </c>
      <c r="H51" s="20">
        <f>H52</f>
        <v>791.072</v>
      </c>
      <c r="I51" s="20">
        <f>I52</f>
        <v>791.072</v>
      </c>
      <c r="J51" s="20">
        <f>J52</f>
        <v>791.072</v>
      </c>
    </row>
    <row r="52" spans="1:11" ht="48">
      <c r="A52" s="5"/>
      <c r="B52" s="5">
        <v>601</v>
      </c>
      <c r="C52" s="5" t="s">
        <v>342</v>
      </c>
      <c r="D52" s="5" t="s">
        <v>388</v>
      </c>
      <c r="E52" s="6" t="s">
        <v>397</v>
      </c>
      <c r="F52" s="22" t="s">
        <v>363</v>
      </c>
      <c r="G52" s="23" t="s">
        <v>364</v>
      </c>
      <c r="H52" s="20">
        <v>791.072</v>
      </c>
      <c r="I52" s="20">
        <v>791.072</v>
      </c>
      <c r="J52" s="20">
        <v>791.072</v>
      </c>
    </row>
    <row r="53" spans="1:11" ht="60">
      <c r="A53" s="5"/>
      <c r="B53" s="5">
        <v>601</v>
      </c>
      <c r="C53" s="5" t="s">
        <v>342</v>
      </c>
      <c r="D53" s="5" t="s">
        <v>388</v>
      </c>
      <c r="E53" s="6" t="s">
        <v>376</v>
      </c>
      <c r="F53" s="6"/>
      <c r="G53" s="4" t="s">
        <v>377</v>
      </c>
      <c r="H53" s="20">
        <f>H54</f>
        <v>658.4</v>
      </c>
      <c r="I53" s="20">
        <f>I54</f>
        <v>658.5</v>
      </c>
      <c r="J53" s="20">
        <f>J54</f>
        <v>661.9</v>
      </c>
    </row>
    <row r="54" spans="1:11" ht="144">
      <c r="A54" s="5"/>
      <c r="B54" s="5">
        <v>601</v>
      </c>
      <c r="C54" s="5" t="s">
        <v>342</v>
      </c>
      <c r="D54" s="5" t="s">
        <v>388</v>
      </c>
      <c r="E54" s="33" t="s">
        <v>399</v>
      </c>
      <c r="F54" s="34"/>
      <c r="G54" s="34" t="s">
        <v>400</v>
      </c>
      <c r="H54" s="20">
        <f>H56+H55</f>
        <v>658.4</v>
      </c>
      <c r="I54" s="20">
        <f>I56+I55</f>
        <v>658.5</v>
      </c>
      <c r="J54" s="20">
        <f>J56+J55</f>
        <v>661.9</v>
      </c>
      <c r="K54" s="2">
        <v>363.9</v>
      </c>
    </row>
    <row r="55" spans="1:11" ht="144">
      <c r="A55" s="5"/>
      <c r="B55" s="5">
        <v>601</v>
      </c>
      <c r="C55" s="5" t="s">
        <v>342</v>
      </c>
      <c r="D55" s="5" t="s">
        <v>388</v>
      </c>
      <c r="E55" s="33" t="s">
        <v>399</v>
      </c>
      <c r="F55" s="22" t="s">
        <v>355</v>
      </c>
      <c r="G55" s="23" t="s">
        <v>356</v>
      </c>
      <c r="H55" s="20">
        <v>484.34399999999999</v>
      </c>
      <c r="I55" s="20">
        <v>484.34399999999999</v>
      </c>
      <c r="J55" s="20">
        <v>484.34399999999999</v>
      </c>
    </row>
    <row r="56" spans="1:11" ht="48">
      <c r="A56" s="5"/>
      <c r="B56" s="5">
        <v>601</v>
      </c>
      <c r="C56" s="5" t="s">
        <v>342</v>
      </c>
      <c r="D56" s="5" t="s">
        <v>388</v>
      </c>
      <c r="E56" s="33" t="s">
        <v>399</v>
      </c>
      <c r="F56" s="22" t="s">
        <v>363</v>
      </c>
      <c r="G56" s="23" t="s">
        <v>364</v>
      </c>
      <c r="H56" s="20">
        <v>174.05600000000001</v>
      </c>
      <c r="I56" s="20">
        <v>174.15600000000001</v>
      </c>
      <c r="J56" s="20">
        <v>177.55600000000001</v>
      </c>
    </row>
    <row r="57" spans="1:11" ht="24">
      <c r="A57" s="5"/>
      <c r="B57" s="5">
        <v>601</v>
      </c>
      <c r="C57" s="5" t="s">
        <v>342</v>
      </c>
      <c r="D57" s="5" t="s">
        <v>388</v>
      </c>
      <c r="E57" s="6" t="s">
        <v>349</v>
      </c>
      <c r="F57" s="5"/>
      <c r="G57" s="4" t="s">
        <v>350</v>
      </c>
      <c r="H57" s="20">
        <f>H58</f>
        <v>27769.111999999997</v>
      </c>
      <c r="I57" s="20">
        <f>I58</f>
        <v>27769.111999999997</v>
      </c>
      <c r="J57" s="20">
        <f>J58</f>
        <v>27769.111999999997</v>
      </c>
    </row>
    <row r="58" spans="1:11" ht="36">
      <c r="A58" s="5"/>
      <c r="B58" s="5">
        <v>601</v>
      </c>
      <c r="C58" s="5" t="s">
        <v>342</v>
      </c>
      <c r="D58" s="5" t="s">
        <v>388</v>
      </c>
      <c r="E58" s="21" t="s">
        <v>351</v>
      </c>
      <c r="F58" s="5"/>
      <c r="G58" s="4" t="s">
        <v>352</v>
      </c>
      <c r="H58" s="20">
        <f>H59+H61</f>
        <v>27769.111999999997</v>
      </c>
      <c r="I58" s="20">
        <f>I59+I61</f>
        <v>27769.111999999997</v>
      </c>
      <c r="J58" s="20">
        <f>J59+J61</f>
        <v>27769.111999999997</v>
      </c>
    </row>
    <row r="59" spans="1:11" ht="84">
      <c r="A59" s="5"/>
      <c r="B59" s="5">
        <v>601</v>
      </c>
      <c r="C59" s="5" t="s">
        <v>342</v>
      </c>
      <c r="D59" s="5" t="s">
        <v>388</v>
      </c>
      <c r="E59" s="6" t="s">
        <v>370</v>
      </c>
      <c r="F59" s="24"/>
      <c r="G59" s="25" t="s">
        <v>371</v>
      </c>
      <c r="H59" s="20">
        <f>H60</f>
        <v>1745.62</v>
      </c>
      <c r="I59" s="20">
        <f>I60</f>
        <v>1745.62</v>
      </c>
      <c r="J59" s="20">
        <f>J60</f>
        <v>1745.62</v>
      </c>
    </row>
    <row r="60" spans="1:11" ht="144">
      <c r="A60" s="5"/>
      <c r="B60" s="5">
        <v>601</v>
      </c>
      <c r="C60" s="5" t="s">
        <v>342</v>
      </c>
      <c r="D60" s="5" t="s">
        <v>388</v>
      </c>
      <c r="E60" s="6" t="s">
        <v>370</v>
      </c>
      <c r="F60" s="22" t="s">
        <v>355</v>
      </c>
      <c r="G60" s="23" t="s">
        <v>356</v>
      </c>
      <c r="H60" s="20">
        <v>1745.62</v>
      </c>
      <c r="I60" s="20">
        <v>1745.62</v>
      </c>
      <c r="J60" s="20">
        <v>1745.62</v>
      </c>
    </row>
    <row r="61" spans="1:11" ht="36">
      <c r="A61" s="5"/>
      <c r="B61" s="5">
        <v>601</v>
      </c>
      <c r="C61" s="5" t="s">
        <v>342</v>
      </c>
      <c r="D61" s="5" t="s">
        <v>388</v>
      </c>
      <c r="E61" s="6" t="s">
        <v>401</v>
      </c>
      <c r="F61" s="24"/>
      <c r="G61" s="30" t="s">
        <v>393</v>
      </c>
      <c r="H61" s="20">
        <f>H62+H63</f>
        <v>26023.491999999998</v>
      </c>
      <c r="I61" s="20">
        <f>I62+I63</f>
        <v>26023.491999999998</v>
      </c>
      <c r="J61" s="20">
        <f>J62+J63</f>
        <v>26023.491999999998</v>
      </c>
    </row>
    <row r="62" spans="1:11" ht="144">
      <c r="A62" s="5"/>
      <c r="B62" s="5">
        <v>601</v>
      </c>
      <c r="C62" s="5" t="s">
        <v>342</v>
      </c>
      <c r="D62" s="5" t="s">
        <v>388</v>
      </c>
      <c r="E62" s="6" t="s">
        <v>401</v>
      </c>
      <c r="F62" s="22" t="s">
        <v>355</v>
      </c>
      <c r="G62" s="23" t="s">
        <v>356</v>
      </c>
      <c r="H62" s="20">
        <v>25232.76</v>
      </c>
      <c r="I62" s="20">
        <v>25232.76</v>
      </c>
      <c r="J62" s="20">
        <v>25232.76</v>
      </c>
    </row>
    <row r="63" spans="1:11" ht="48">
      <c r="A63" s="5"/>
      <c r="B63" s="5">
        <v>601</v>
      </c>
      <c r="C63" s="5" t="s">
        <v>342</v>
      </c>
      <c r="D63" s="5" t="s">
        <v>388</v>
      </c>
      <c r="E63" s="6" t="s">
        <v>401</v>
      </c>
      <c r="F63" s="22" t="s">
        <v>363</v>
      </c>
      <c r="G63" s="23" t="s">
        <v>364</v>
      </c>
      <c r="H63" s="20">
        <v>790.73199999999997</v>
      </c>
      <c r="I63" s="20">
        <v>790.73199999999997</v>
      </c>
      <c r="J63" s="20">
        <v>790.73199999999997</v>
      </c>
    </row>
    <row r="64" spans="1:11">
      <c r="A64" s="9"/>
      <c r="B64" s="5">
        <v>601</v>
      </c>
      <c r="C64" s="42" t="s">
        <v>345</v>
      </c>
      <c r="D64" s="42" t="s">
        <v>343</v>
      </c>
      <c r="E64" s="42"/>
      <c r="F64" s="43"/>
      <c r="G64" s="44" t="s">
        <v>421</v>
      </c>
      <c r="H64" s="11">
        <f>H65</f>
        <v>5204.2000000000007</v>
      </c>
      <c r="I64" s="11">
        <f t="shared" ref="I64:J68" si="7">I65</f>
        <v>5784.2</v>
      </c>
      <c r="J64" s="11">
        <f t="shared" si="7"/>
        <v>7314.8</v>
      </c>
    </row>
    <row r="65" spans="1:11" ht="36">
      <c r="A65" s="26"/>
      <c r="B65" s="5">
        <v>601</v>
      </c>
      <c r="C65" s="13" t="s">
        <v>345</v>
      </c>
      <c r="D65" s="13" t="s">
        <v>361</v>
      </c>
      <c r="E65" s="13"/>
      <c r="F65" s="28"/>
      <c r="G65" s="45" t="s">
        <v>422</v>
      </c>
      <c r="H65" s="16">
        <f>H66</f>
        <v>5204.2000000000007</v>
      </c>
      <c r="I65" s="16">
        <f t="shared" si="7"/>
        <v>5784.2</v>
      </c>
      <c r="J65" s="16">
        <f t="shared" si="7"/>
        <v>7314.8</v>
      </c>
    </row>
    <row r="66" spans="1:11" ht="72">
      <c r="A66" s="26"/>
      <c r="B66" s="5">
        <v>601</v>
      </c>
      <c r="C66" s="14" t="s">
        <v>345</v>
      </c>
      <c r="D66" s="14" t="s">
        <v>361</v>
      </c>
      <c r="E66" s="14" t="s">
        <v>347</v>
      </c>
      <c r="F66" s="17"/>
      <c r="G66" s="18" t="s">
        <v>348</v>
      </c>
      <c r="H66" s="19">
        <f>H67</f>
        <v>5204.2000000000007</v>
      </c>
      <c r="I66" s="19">
        <f t="shared" si="7"/>
        <v>5784.2</v>
      </c>
      <c r="J66" s="19">
        <f t="shared" si="7"/>
        <v>7314.8</v>
      </c>
    </row>
    <row r="67" spans="1:11" ht="48">
      <c r="A67" s="26"/>
      <c r="B67" s="5">
        <v>601</v>
      </c>
      <c r="C67" s="6" t="s">
        <v>345</v>
      </c>
      <c r="D67" s="6" t="s">
        <v>361</v>
      </c>
      <c r="E67" s="6" t="s">
        <v>374</v>
      </c>
      <c r="F67" s="5"/>
      <c r="G67" s="4" t="s">
        <v>375</v>
      </c>
      <c r="H67" s="20">
        <f>H68</f>
        <v>5204.2000000000007</v>
      </c>
      <c r="I67" s="20">
        <f t="shared" si="7"/>
        <v>5784.2</v>
      </c>
      <c r="J67" s="20">
        <f t="shared" si="7"/>
        <v>7314.8</v>
      </c>
    </row>
    <row r="68" spans="1:11" ht="60">
      <c r="A68" s="26"/>
      <c r="B68" s="5">
        <v>601</v>
      </c>
      <c r="C68" s="6" t="s">
        <v>345</v>
      </c>
      <c r="D68" s="6" t="s">
        <v>361</v>
      </c>
      <c r="E68" s="6" t="s">
        <v>376</v>
      </c>
      <c r="F68" s="6"/>
      <c r="G68" s="4" t="s">
        <v>377</v>
      </c>
      <c r="H68" s="20">
        <f>H69</f>
        <v>5204.2000000000007</v>
      </c>
      <c r="I68" s="20">
        <f t="shared" si="7"/>
        <v>5784.2</v>
      </c>
      <c r="J68" s="20">
        <f t="shared" si="7"/>
        <v>7314.8</v>
      </c>
    </row>
    <row r="69" spans="1:11" ht="84">
      <c r="A69" s="5"/>
      <c r="B69" s="5">
        <v>601</v>
      </c>
      <c r="C69" s="6" t="s">
        <v>345</v>
      </c>
      <c r="D69" s="6" t="s">
        <v>361</v>
      </c>
      <c r="E69" s="6" t="s">
        <v>423</v>
      </c>
      <c r="F69" s="24"/>
      <c r="G69" s="25" t="s">
        <v>424</v>
      </c>
      <c r="H69" s="20">
        <f>H70+H71</f>
        <v>5204.2000000000007</v>
      </c>
      <c r="I69" s="20">
        <f>I70+I71</f>
        <v>5784.2</v>
      </c>
      <c r="J69" s="20">
        <f>J70+J71</f>
        <v>7314.8</v>
      </c>
    </row>
    <row r="70" spans="1:11" ht="144">
      <c r="A70" s="5"/>
      <c r="B70" s="5">
        <v>601</v>
      </c>
      <c r="C70" s="6" t="s">
        <v>345</v>
      </c>
      <c r="D70" s="6" t="s">
        <v>361</v>
      </c>
      <c r="E70" s="6" t="s">
        <v>423</v>
      </c>
      <c r="F70" s="22" t="s">
        <v>355</v>
      </c>
      <c r="G70" s="23" t="s">
        <v>356</v>
      </c>
      <c r="H70" s="20">
        <v>4482.7250000000004</v>
      </c>
      <c r="I70" s="20">
        <v>5062.7280000000001</v>
      </c>
      <c r="J70" s="20">
        <v>6593.3540000000003</v>
      </c>
    </row>
    <row r="71" spans="1:11" ht="48">
      <c r="A71" s="5"/>
      <c r="B71" s="5">
        <v>601</v>
      </c>
      <c r="C71" s="6" t="s">
        <v>345</v>
      </c>
      <c r="D71" s="6" t="s">
        <v>361</v>
      </c>
      <c r="E71" s="6" t="s">
        <v>423</v>
      </c>
      <c r="F71" s="22" t="s">
        <v>363</v>
      </c>
      <c r="G71" s="23" t="s">
        <v>364</v>
      </c>
      <c r="H71" s="20">
        <v>721.47500000000002</v>
      </c>
      <c r="I71" s="20">
        <v>721.47199999999998</v>
      </c>
      <c r="J71" s="20">
        <v>721.44600000000003</v>
      </c>
    </row>
    <row r="72" spans="1:11" ht="48">
      <c r="A72" s="5"/>
      <c r="B72" s="5">
        <v>601</v>
      </c>
      <c r="C72" s="42" t="s">
        <v>361</v>
      </c>
      <c r="D72" s="42" t="s">
        <v>343</v>
      </c>
      <c r="E72" s="42"/>
      <c r="F72" s="42"/>
      <c r="G72" s="10" t="s">
        <v>425</v>
      </c>
      <c r="H72" s="11">
        <f>H79+H73</f>
        <v>12771.689999999999</v>
      </c>
      <c r="I72" s="11">
        <f>I79+I73</f>
        <v>12771.689999999999</v>
      </c>
      <c r="J72" s="11">
        <f>J79+J73</f>
        <v>12771.689999999999</v>
      </c>
    </row>
    <row r="73" spans="1:11">
      <c r="A73" s="5"/>
      <c r="B73" s="5">
        <v>601</v>
      </c>
      <c r="C73" s="13" t="s">
        <v>361</v>
      </c>
      <c r="D73" s="13" t="s">
        <v>366</v>
      </c>
      <c r="E73" s="13"/>
      <c r="F73" s="26"/>
      <c r="G73" s="15" t="s">
        <v>426</v>
      </c>
      <c r="H73" s="16">
        <f>H74</f>
        <v>3410.3</v>
      </c>
      <c r="I73" s="16">
        <f t="shared" ref="I73:J77" si="8">I74</f>
        <v>3410.3</v>
      </c>
      <c r="J73" s="16">
        <f t="shared" si="8"/>
        <v>3410.3</v>
      </c>
      <c r="K73" s="2">
        <v>2828.5</v>
      </c>
    </row>
    <row r="74" spans="1:11" ht="72">
      <c r="A74" s="5"/>
      <c r="B74" s="5">
        <v>601</v>
      </c>
      <c r="C74" s="6" t="s">
        <v>361</v>
      </c>
      <c r="D74" s="6" t="s">
        <v>366</v>
      </c>
      <c r="E74" s="14" t="s">
        <v>347</v>
      </c>
      <c r="F74" s="17"/>
      <c r="G74" s="18" t="s">
        <v>348</v>
      </c>
      <c r="H74" s="19">
        <f>H75</f>
        <v>3410.3</v>
      </c>
      <c r="I74" s="19">
        <f t="shared" si="8"/>
        <v>3410.3</v>
      </c>
      <c r="J74" s="19">
        <f t="shared" si="8"/>
        <v>3410.3</v>
      </c>
    </row>
    <row r="75" spans="1:11" ht="48">
      <c r="A75" s="5"/>
      <c r="B75" s="5">
        <v>601</v>
      </c>
      <c r="C75" s="6" t="s">
        <v>361</v>
      </c>
      <c r="D75" s="6" t="s">
        <v>366</v>
      </c>
      <c r="E75" s="6" t="s">
        <v>374</v>
      </c>
      <c r="F75" s="5"/>
      <c r="G75" s="4" t="s">
        <v>375</v>
      </c>
      <c r="H75" s="20">
        <f>H76</f>
        <v>3410.3</v>
      </c>
      <c r="I75" s="20">
        <f t="shared" si="8"/>
        <v>3410.3</v>
      </c>
      <c r="J75" s="20">
        <f t="shared" si="8"/>
        <v>3410.3</v>
      </c>
    </row>
    <row r="76" spans="1:11" ht="60">
      <c r="A76" s="5"/>
      <c r="B76" s="5">
        <v>601</v>
      </c>
      <c r="C76" s="6" t="s">
        <v>361</v>
      </c>
      <c r="D76" s="6" t="s">
        <v>366</v>
      </c>
      <c r="E76" s="6" t="s">
        <v>376</v>
      </c>
      <c r="F76" s="6"/>
      <c r="G76" s="4" t="s">
        <v>377</v>
      </c>
      <c r="H76" s="20">
        <f>H77</f>
        <v>3410.3</v>
      </c>
      <c r="I76" s="20">
        <f t="shared" si="8"/>
        <v>3410.3</v>
      </c>
      <c r="J76" s="20">
        <f t="shared" si="8"/>
        <v>3410.3</v>
      </c>
    </row>
    <row r="77" spans="1:11" ht="108">
      <c r="A77" s="5"/>
      <c r="B77" s="5">
        <v>601</v>
      </c>
      <c r="C77" s="6" t="s">
        <v>361</v>
      </c>
      <c r="D77" s="6" t="s">
        <v>366</v>
      </c>
      <c r="E77" s="6" t="s">
        <v>427</v>
      </c>
      <c r="F77" s="6"/>
      <c r="G77" s="30" t="s">
        <v>428</v>
      </c>
      <c r="H77" s="20">
        <f>H78</f>
        <v>3410.3</v>
      </c>
      <c r="I77" s="20">
        <f t="shared" si="8"/>
        <v>3410.3</v>
      </c>
      <c r="J77" s="20">
        <f t="shared" si="8"/>
        <v>3410.3</v>
      </c>
    </row>
    <row r="78" spans="1:11" ht="144">
      <c r="A78" s="5"/>
      <c r="B78" s="5">
        <v>601</v>
      </c>
      <c r="C78" s="6" t="s">
        <v>361</v>
      </c>
      <c r="D78" s="6" t="s">
        <v>366</v>
      </c>
      <c r="E78" s="6" t="s">
        <v>427</v>
      </c>
      <c r="F78" s="22" t="s">
        <v>355</v>
      </c>
      <c r="G78" s="23" t="s">
        <v>356</v>
      </c>
      <c r="H78" s="20">
        <v>3410.3</v>
      </c>
      <c r="I78" s="20">
        <v>3410.3</v>
      </c>
      <c r="J78" s="20">
        <v>3410.3</v>
      </c>
    </row>
    <row r="79" spans="1:11" ht="84">
      <c r="A79" s="5"/>
      <c r="B79" s="5">
        <v>601</v>
      </c>
      <c r="C79" s="26" t="s">
        <v>361</v>
      </c>
      <c r="D79" s="26">
        <v>10</v>
      </c>
      <c r="E79" s="13"/>
      <c r="F79" s="26"/>
      <c r="G79" s="15" t="s">
        <v>429</v>
      </c>
      <c r="H79" s="16">
        <f t="shared" ref="H79:J80" si="9">H80</f>
        <v>9361.39</v>
      </c>
      <c r="I79" s="16">
        <f t="shared" si="9"/>
        <v>9361.39</v>
      </c>
      <c r="J79" s="16">
        <f t="shared" si="9"/>
        <v>9361.39</v>
      </c>
    </row>
    <row r="80" spans="1:11" ht="84">
      <c r="A80" s="5"/>
      <c r="B80" s="5">
        <v>601</v>
      </c>
      <c r="C80" s="17" t="s">
        <v>361</v>
      </c>
      <c r="D80" s="17">
        <v>10</v>
      </c>
      <c r="E80" s="14" t="s">
        <v>430</v>
      </c>
      <c r="F80" s="17"/>
      <c r="G80" s="18" t="s">
        <v>431</v>
      </c>
      <c r="H80" s="19">
        <f>H81</f>
        <v>9361.39</v>
      </c>
      <c r="I80" s="19">
        <f t="shared" si="9"/>
        <v>9361.39</v>
      </c>
      <c r="J80" s="19">
        <f t="shared" si="9"/>
        <v>9361.39</v>
      </c>
    </row>
    <row r="81" spans="1:10" ht="108">
      <c r="A81" s="5"/>
      <c r="B81" s="5">
        <v>601</v>
      </c>
      <c r="C81" s="5" t="s">
        <v>361</v>
      </c>
      <c r="D81" s="5">
        <v>10</v>
      </c>
      <c r="E81" s="6" t="s">
        <v>432</v>
      </c>
      <c r="F81" s="5"/>
      <c r="G81" s="4" t="s">
        <v>433</v>
      </c>
      <c r="H81" s="20">
        <f>H82+H87+H85</f>
        <v>9361.39</v>
      </c>
      <c r="I81" s="20">
        <f t="shared" ref="I81:J81" si="10">I82+I87+I85</f>
        <v>9361.39</v>
      </c>
      <c r="J81" s="20">
        <f t="shared" si="10"/>
        <v>9361.39</v>
      </c>
    </row>
    <row r="82" spans="1:10" ht="84">
      <c r="A82" s="5"/>
      <c r="B82" s="5">
        <v>601</v>
      </c>
      <c r="C82" s="5" t="s">
        <v>361</v>
      </c>
      <c r="D82" s="5">
        <v>10</v>
      </c>
      <c r="E82" s="6" t="s">
        <v>434</v>
      </c>
      <c r="F82" s="5"/>
      <c r="G82" s="4" t="s">
        <v>435</v>
      </c>
      <c r="H82" s="20">
        <f t="shared" ref="H82:J83" si="11">H83</f>
        <v>500</v>
      </c>
      <c r="I82" s="20">
        <f t="shared" si="11"/>
        <v>500</v>
      </c>
      <c r="J82" s="20">
        <f t="shared" si="11"/>
        <v>500</v>
      </c>
    </row>
    <row r="83" spans="1:10" ht="120">
      <c r="A83" s="5"/>
      <c r="B83" s="5">
        <v>601</v>
      </c>
      <c r="C83" s="5" t="s">
        <v>361</v>
      </c>
      <c r="D83" s="5">
        <v>10</v>
      </c>
      <c r="E83" s="6" t="s">
        <v>436</v>
      </c>
      <c r="F83" s="5"/>
      <c r="G83" s="4" t="s">
        <v>437</v>
      </c>
      <c r="H83" s="20">
        <f t="shared" si="11"/>
        <v>500</v>
      </c>
      <c r="I83" s="20">
        <f t="shared" si="11"/>
        <v>500</v>
      </c>
      <c r="J83" s="20">
        <f t="shared" si="11"/>
        <v>500</v>
      </c>
    </row>
    <row r="84" spans="1:10" ht="48">
      <c r="A84" s="5"/>
      <c r="B84" s="5">
        <v>601</v>
      </c>
      <c r="C84" s="5" t="s">
        <v>361</v>
      </c>
      <c r="D84" s="5">
        <v>10</v>
      </c>
      <c r="E84" s="6" t="s">
        <v>436</v>
      </c>
      <c r="F84" s="22" t="s">
        <v>363</v>
      </c>
      <c r="G84" s="23" t="s">
        <v>364</v>
      </c>
      <c r="H84" s="20">
        <v>500</v>
      </c>
      <c r="I84" s="20">
        <v>500</v>
      </c>
      <c r="J84" s="20">
        <v>500</v>
      </c>
    </row>
    <row r="85" spans="1:10" ht="96">
      <c r="A85" s="5"/>
      <c r="B85" s="5">
        <v>601</v>
      </c>
      <c r="C85" s="5" t="s">
        <v>361</v>
      </c>
      <c r="D85" s="5">
        <v>10</v>
      </c>
      <c r="E85" s="6" t="s">
        <v>438</v>
      </c>
      <c r="F85" s="22"/>
      <c r="G85" s="23" t="s">
        <v>439</v>
      </c>
      <c r="H85" s="20">
        <f>H86</f>
        <v>1524.3230000000001</v>
      </c>
      <c r="I85" s="20">
        <f t="shared" ref="I85:J85" si="12">I86</f>
        <v>1524.3230000000001</v>
      </c>
      <c r="J85" s="20">
        <f t="shared" si="12"/>
        <v>1524.3230000000001</v>
      </c>
    </row>
    <row r="86" spans="1:10" ht="48">
      <c r="A86" s="5"/>
      <c r="B86" s="5">
        <v>601</v>
      </c>
      <c r="C86" s="5" t="s">
        <v>361</v>
      </c>
      <c r="D86" s="5">
        <v>10</v>
      </c>
      <c r="E86" s="6" t="s">
        <v>438</v>
      </c>
      <c r="F86" s="22" t="s">
        <v>363</v>
      </c>
      <c r="G86" s="23" t="s">
        <v>364</v>
      </c>
      <c r="H86" s="20">
        <v>1524.3230000000001</v>
      </c>
      <c r="I86" s="20">
        <v>1524.3230000000001</v>
      </c>
      <c r="J86" s="20">
        <v>1524.3230000000001</v>
      </c>
    </row>
    <row r="87" spans="1:10" ht="108">
      <c r="A87" s="5"/>
      <c r="B87" s="5">
        <v>601</v>
      </c>
      <c r="C87" s="5" t="s">
        <v>361</v>
      </c>
      <c r="D87" s="5">
        <v>10</v>
      </c>
      <c r="E87" s="6" t="s">
        <v>442</v>
      </c>
      <c r="F87" s="5"/>
      <c r="G87" s="4" t="s">
        <v>443</v>
      </c>
      <c r="H87" s="20">
        <f>H88+H90</f>
        <v>7337.067</v>
      </c>
      <c r="I87" s="20">
        <f>I88+I90</f>
        <v>7337.067</v>
      </c>
      <c r="J87" s="20">
        <f>J88+J90</f>
        <v>7337.067</v>
      </c>
    </row>
    <row r="88" spans="1:10" ht="60">
      <c r="A88" s="5"/>
      <c r="B88" s="5">
        <v>601</v>
      </c>
      <c r="C88" s="5" t="s">
        <v>361</v>
      </c>
      <c r="D88" s="5">
        <v>10</v>
      </c>
      <c r="E88" s="6" t="s">
        <v>444</v>
      </c>
      <c r="F88" s="5"/>
      <c r="G88" s="4" t="s">
        <v>445</v>
      </c>
      <c r="H88" s="20">
        <f>H89</f>
        <v>367.2</v>
      </c>
      <c r="I88" s="20">
        <f>I89</f>
        <v>367.2</v>
      </c>
      <c r="J88" s="20">
        <f>J89</f>
        <v>367.2</v>
      </c>
    </row>
    <row r="89" spans="1:10" ht="48">
      <c r="A89" s="5"/>
      <c r="B89" s="5">
        <v>601</v>
      </c>
      <c r="C89" s="5" t="s">
        <v>361</v>
      </c>
      <c r="D89" s="5">
        <v>10</v>
      </c>
      <c r="E89" s="6" t="s">
        <v>444</v>
      </c>
      <c r="F89" s="22" t="s">
        <v>363</v>
      </c>
      <c r="G89" s="23" t="s">
        <v>364</v>
      </c>
      <c r="H89" s="20">
        <v>367.2</v>
      </c>
      <c r="I89" s="20">
        <v>367.2</v>
      </c>
      <c r="J89" s="20">
        <v>367.2</v>
      </c>
    </row>
    <row r="90" spans="1:10" ht="48">
      <c r="A90" s="5"/>
      <c r="B90" s="5">
        <v>601</v>
      </c>
      <c r="C90" s="5" t="s">
        <v>361</v>
      </c>
      <c r="D90" s="5">
        <v>10</v>
      </c>
      <c r="E90" s="6" t="s">
        <v>446</v>
      </c>
      <c r="F90" s="5"/>
      <c r="G90" s="4" t="s">
        <v>447</v>
      </c>
      <c r="H90" s="20">
        <f>H91</f>
        <v>6969.8670000000002</v>
      </c>
      <c r="I90" s="20">
        <f>I91</f>
        <v>6969.8670000000002</v>
      </c>
      <c r="J90" s="20">
        <f>J91</f>
        <v>6969.8670000000002</v>
      </c>
    </row>
    <row r="91" spans="1:10" ht="144">
      <c r="A91" s="5"/>
      <c r="B91" s="5">
        <v>601</v>
      </c>
      <c r="C91" s="5" t="s">
        <v>361</v>
      </c>
      <c r="D91" s="5">
        <v>10</v>
      </c>
      <c r="E91" s="6" t="s">
        <v>446</v>
      </c>
      <c r="F91" s="22" t="s">
        <v>355</v>
      </c>
      <c r="G91" s="23" t="s">
        <v>356</v>
      </c>
      <c r="H91" s="20">
        <v>6969.8670000000002</v>
      </c>
      <c r="I91" s="20">
        <v>6969.8670000000002</v>
      </c>
      <c r="J91" s="20">
        <v>6969.8670000000002</v>
      </c>
    </row>
    <row r="92" spans="1:10" ht="24">
      <c r="A92" s="5"/>
      <c r="B92" s="5">
        <v>601</v>
      </c>
      <c r="C92" s="9" t="s">
        <v>366</v>
      </c>
      <c r="D92" s="9" t="s">
        <v>343</v>
      </c>
      <c r="E92" s="42"/>
      <c r="F92" s="5"/>
      <c r="G92" s="10" t="s">
        <v>448</v>
      </c>
      <c r="H92" s="11">
        <f>H99+H93</f>
        <v>992.53700000000003</v>
      </c>
      <c r="I92" s="11">
        <f t="shared" ref="I92:J92" si="13">I99+I93</f>
        <v>567.21</v>
      </c>
      <c r="J92" s="11">
        <f t="shared" si="13"/>
        <v>567.21500000000003</v>
      </c>
    </row>
    <row r="93" spans="1:10">
      <c r="A93" s="5"/>
      <c r="B93" s="5">
        <v>601</v>
      </c>
      <c r="C93" s="175" t="s">
        <v>366</v>
      </c>
      <c r="D93" s="175" t="s">
        <v>380</v>
      </c>
      <c r="E93" s="175"/>
      <c r="F93" s="176"/>
      <c r="G93" s="177" t="s">
        <v>633</v>
      </c>
      <c r="H93" s="11">
        <f>H94</f>
        <v>488.48700000000002</v>
      </c>
      <c r="I93" s="11">
        <f t="shared" ref="I93:J96" si="14">I94</f>
        <v>71.986999999999995</v>
      </c>
      <c r="J93" s="11">
        <f t="shared" si="14"/>
        <v>71.986999999999995</v>
      </c>
    </row>
    <row r="94" spans="1:10" ht="84">
      <c r="A94" s="5"/>
      <c r="B94" s="5">
        <v>601</v>
      </c>
      <c r="C94" s="178" t="s">
        <v>366</v>
      </c>
      <c r="D94" s="178" t="s">
        <v>380</v>
      </c>
      <c r="E94" s="178" t="s">
        <v>430</v>
      </c>
      <c r="F94" s="176"/>
      <c r="G94" s="179" t="s">
        <v>431</v>
      </c>
      <c r="H94" s="20">
        <f>H95</f>
        <v>488.48700000000002</v>
      </c>
      <c r="I94" s="20">
        <f t="shared" si="14"/>
        <v>71.986999999999995</v>
      </c>
      <c r="J94" s="20">
        <f t="shared" si="14"/>
        <v>71.986999999999995</v>
      </c>
    </row>
    <row r="95" spans="1:10" ht="108">
      <c r="A95" s="5"/>
      <c r="B95" s="5">
        <v>601</v>
      </c>
      <c r="C95" s="167" t="s">
        <v>366</v>
      </c>
      <c r="D95" s="167" t="s">
        <v>380</v>
      </c>
      <c r="E95" s="167" t="s">
        <v>432</v>
      </c>
      <c r="F95" s="166"/>
      <c r="G95" s="168" t="s">
        <v>634</v>
      </c>
      <c r="H95" s="20">
        <f>H96</f>
        <v>488.48700000000002</v>
      </c>
      <c r="I95" s="20">
        <f t="shared" si="14"/>
        <v>71.986999999999995</v>
      </c>
      <c r="J95" s="20">
        <f t="shared" si="14"/>
        <v>71.986999999999995</v>
      </c>
    </row>
    <row r="96" spans="1:10" ht="84">
      <c r="A96" s="5"/>
      <c r="B96" s="5">
        <v>601</v>
      </c>
      <c r="C96" s="167" t="s">
        <v>366</v>
      </c>
      <c r="D96" s="167" t="s">
        <v>380</v>
      </c>
      <c r="E96" s="167" t="s">
        <v>434</v>
      </c>
      <c r="F96" s="166"/>
      <c r="G96" s="168" t="s">
        <v>435</v>
      </c>
      <c r="H96" s="20">
        <f>H97</f>
        <v>488.48700000000002</v>
      </c>
      <c r="I96" s="20">
        <f t="shared" si="14"/>
        <v>71.986999999999995</v>
      </c>
      <c r="J96" s="20">
        <f t="shared" si="14"/>
        <v>71.986999999999995</v>
      </c>
    </row>
    <row r="97" spans="1:11" ht="84">
      <c r="A97" s="5"/>
      <c r="B97" s="5">
        <v>601</v>
      </c>
      <c r="C97" s="167" t="s">
        <v>366</v>
      </c>
      <c r="D97" s="167" t="s">
        <v>380</v>
      </c>
      <c r="E97" s="167" t="s">
        <v>635</v>
      </c>
      <c r="F97" s="166"/>
      <c r="G97" s="168" t="s">
        <v>636</v>
      </c>
      <c r="H97" s="20">
        <f>H98</f>
        <v>488.48700000000002</v>
      </c>
      <c r="I97" s="20">
        <f t="shared" ref="I97:J97" si="15">I98</f>
        <v>71.986999999999995</v>
      </c>
      <c r="J97" s="20">
        <f t="shared" si="15"/>
        <v>71.986999999999995</v>
      </c>
    </row>
    <row r="98" spans="1:11" ht="48">
      <c r="A98" s="5"/>
      <c r="B98" s="5">
        <v>601</v>
      </c>
      <c r="C98" s="167" t="s">
        <v>366</v>
      </c>
      <c r="D98" s="167" t="s">
        <v>380</v>
      </c>
      <c r="E98" s="167" t="s">
        <v>635</v>
      </c>
      <c r="F98" s="170" t="s">
        <v>363</v>
      </c>
      <c r="G98" s="169" t="s">
        <v>364</v>
      </c>
      <c r="H98" s="20">
        <v>488.48700000000002</v>
      </c>
      <c r="I98" s="20">
        <v>71.986999999999995</v>
      </c>
      <c r="J98" s="20">
        <v>71.986999999999995</v>
      </c>
    </row>
    <row r="99" spans="1:11" ht="36">
      <c r="A99" s="5"/>
      <c r="B99" s="5">
        <v>601</v>
      </c>
      <c r="C99" s="26" t="s">
        <v>366</v>
      </c>
      <c r="D99" s="26" t="s">
        <v>327</v>
      </c>
      <c r="E99" s="13"/>
      <c r="F99" s="26"/>
      <c r="G99" s="15" t="s">
        <v>479</v>
      </c>
      <c r="H99" s="16">
        <f t="shared" ref="H99:J100" si="16">H100</f>
        <v>504.05</v>
      </c>
      <c r="I99" s="16">
        <f t="shared" si="16"/>
        <v>495.22300000000001</v>
      </c>
      <c r="J99" s="16">
        <f t="shared" si="16"/>
        <v>495.22800000000001</v>
      </c>
      <c r="K99" s="2">
        <v>2273.0639999999999</v>
      </c>
    </row>
    <row r="100" spans="1:11" ht="60">
      <c r="A100" s="5"/>
      <c r="B100" s="5">
        <v>601</v>
      </c>
      <c r="C100" s="17" t="s">
        <v>366</v>
      </c>
      <c r="D100" s="17">
        <v>12</v>
      </c>
      <c r="E100" s="37" t="s">
        <v>480</v>
      </c>
      <c r="F100" s="17"/>
      <c r="G100" s="18" t="s">
        <v>481</v>
      </c>
      <c r="H100" s="19">
        <f t="shared" si="16"/>
        <v>504.05</v>
      </c>
      <c r="I100" s="19">
        <f t="shared" si="16"/>
        <v>495.22300000000001</v>
      </c>
      <c r="J100" s="19">
        <f t="shared" si="16"/>
        <v>495.22800000000001</v>
      </c>
    </row>
    <row r="101" spans="1:11" ht="72">
      <c r="A101" s="5"/>
      <c r="B101" s="5">
        <v>601</v>
      </c>
      <c r="C101" s="5" t="s">
        <v>366</v>
      </c>
      <c r="D101" s="5">
        <v>12</v>
      </c>
      <c r="E101" s="33" t="s">
        <v>482</v>
      </c>
      <c r="F101" s="5"/>
      <c r="G101" s="4" t="s">
        <v>483</v>
      </c>
      <c r="H101" s="20">
        <f>H102+H115</f>
        <v>504.05</v>
      </c>
      <c r="I101" s="20">
        <f>I102+I115</f>
        <v>495.22300000000001</v>
      </c>
      <c r="J101" s="20">
        <f>J102+J115</f>
        <v>495.22800000000001</v>
      </c>
    </row>
    <row r="102" spans="1:11" ht="24">
      <c r="A102" s="5"/>
      <c r="B102" s="5">
        <v>601</v>
      </c>
      <c r="C102" s="5" t="s">
        <v>366</v>
      </c>
      <c r="D102" s="5">
        <v>12</v>
      </c>
      <c r="E102" s="33" t="s">
        <v>484</v>
      </c>
      <c r="F102" s="5"/>
      <c r="G102" s="4" t="s">
        <v>485</v>
      </c>
      <c r="H102" s="20">
        <f>H103+H105+H107+H109+H111+H113</f>
        <v>373.27600000000001</v>
      </c>
      <c r="I102" s="20">
        <f t="shared" ref="I102:J102" si="17">I103+I105+I107+I109+I111+I113</f>
        <v>364.44400000000002</v>
      </c>
      <c r="J102" s="20">
        <f t="shared" si="17"/>
        <v>364.44400000000002</v>
      </c>
      <c r="K102" s="20" t="e">
        <f>K103+K105+K107+K109+K111+#REF!</f>
        <v>#REF!</v>
      </c>
    </row>
    <row r="103" spans="1:11" ht="60">
      <c r="A103" s="5"/>
      <c r="B103" s="5">
        <v>601</v>
      </c>
      <c r="C103" s="5" t="s">
        <v>366</v>
      </c>
      <c r="D103" s="5">
        <v>12</v>
      </c>
      <c r="E103" s="33" t="s">
        <v>486</v>
      </c>
      <c r="F103" s="5"/>
      <c r="G103" s="4" t="s">
        <v>487</v>
      </c>
      <c r="H103" s="20">
        <f>H104</f>
        <v>134</v>
      </c>
      <c r="I103" s="20">
        <f>I104</f>
        <v>134</v>
      </c>
      <c r="J103" s="20">
        <f>J104</f>
        <v>134</v>
      </c>
    </row>
    <row r="104" spans="1:11" ht="48">
      <c r="A104" s="5"/>
      <c r="B104" s="5">
        <v>601</v>
      </c>
      <c r="C104" s="5" t="s">
        <v>366</v>
      </c>
      <c r="D104" s="5">
        <v>12</v>
      </c>
      <c r="E104" s="33" t="s">
        <v>486</v>
      </c>
      <c r="F104" s="22" t="s">
        <v>363</v>
      </c>
      <c r="G104" s="23" t="s">
        <v>364</v>
      </c>
      <c r="H104" s="20">
        <v>134</v>
      </c>
      <c r="I104" s="20">
        <v>134</v>
      </c>
      <c r="J104" s="20">
        <v>134</v>
      </c>
    </row>
    <row r="105" spans="1:11" ht="60">
      <c r="A105" s="5"/>
      <c r="B105" s="5">
        <v>601</v>
      </c>
      <c r="C105" s="5" t="s">
        <v>366</v>
      </c>
      <c r="D105" s="5">
        <v>12</v>
      </c>
      <c r="E105" s="33" t="s">
        <v>488</v>
      </c>
      <c r="F105" s="5"/>
      <c r="G105" s="4" t="s">
        <v>489</v>
      </c>
      <c r="H105" s="20">
        <f>H106</f>
        <v>24</v>
      </c>
      <c r="I105" s="20">
        <f>I106</f>
        <v>24</v>
      </c>
      <c r="J105" s="20">
        <f>J106</f>
        <v>24</v>
      </c>
    </row>
    <row r="106" spans="1:11" ht="48">
      <c r="A106" s="5"/>
      <c r="B106" s="5">
        <v>601</v>
      </c>
      <c r="C106" s="5" t="s">
        <v>366</v>
      </c>
      <c r="D106" s="5">
        <v>12</v>
      </c>
      <c r="E106" s="33" t="s">
        <v>488</v>
      </c>
      <c r="F106" s="22" t="s">
        <v>363</v>
      </c>
      <c r="G106" s="23" t="s">
        <v>364</v>
      </c>
      <c r="H106" s="20">
        <v>24</v>
      </c>
      <c r="I106" s="20">
        <v>24</v>
      </c>
      <c r="J106" s="20">
        <v>24</v>
      </c>
    </row>
    <row r="107" spans="1:11" ht="60">
      <c r="A107" s="5"/>
      <c r="B107" s="5">
        <v>601</v>
      </c>
      <c r="C107" s="5" t="s">
        <v>366</v>
      </c>
      <c r="D107" s="5">
        <v>12</v>
      </c>
      <c r="E107" s="33" t="s">
        <v>490</v>
      </c>
      <c r="F107" s="5"/>
      <c r="G107" s="4" t="s">
        <v>491</v>
      </c>
      <c r="H107" s="20">
        <f>H108</f>
        <v>77.694000000000003</v>
      </c>
      <c r="I107" s="20">
        <f>I108</f>
        <v>77.694000000000003</v>
      </c>
      <c r="J107" s="20">
        <f>J108</f>
        <v>77.694000000000003</v>
      </c>
    </row>
    <row r="108" spans="1:11" ht="48">
      <c r="A108" s="5"/>
      <c r="B108" s="5">
        <v>601</v>
      </c>
      <c r="C108" s="5" t="s">
        <v>366</v>
      </c>
      <c r="D108" s="5">
        <v>12</v>
      </c>
      <c r="E108" s="33" t="s">
        <v>490</v>
      </c>
      <c r="F108" s="22" t="s">
        <v>363</v>
      </c>
      <c r="G108" s="23" t="s">
        <v>364</v>
      </c>
      <c r="H108" s="20">
        <v>77.694000000000003</v>
      </c>
      <c r="I108" s="20">
        <v>77.694000000000003</v>
      </c>
      <c r="J108" s="20">
        <v>77.694000000000003</v>
      </c>
    </row>
    <row r="109" spans="1:11" ht="48">
      <c r="A109" s="5"/>
      <c r="B109" s="5">
        <v>601</v>
      </c>
      <c r="C109" s="5" t="s">
        <v>366</v>
      </c>
      <c r="D109" s="5">
        <v>12</v>
      </c>
      <c r="E109" s="33" t="s">
        <v>492</v>
      </c>
      <c r="F109" s="5"/>
      <c r="G109" s="4" t="s">
        <v>493</v>
      </c>
      <c r="H109" s="20">
        <f>H110</f>
        <v>28.75</v>
      </c>
      <c r="I109" s="20">
        <f>I110</f>
        <v>28.75</v>
      </c>
      <c r="J109" s="20">
        <f>J110</f>
        <v>28.75</v>
      </c>
    </row>
    <row r="110" spans="1:11" ht="36">
      <c r="A110" s="5"/>
      <c r="B110" s="5">
        <v>601</v>
      </c>
      <c r="C110" s="5" t="s">
        <v>366</v>
      </c>
      <c r="D110" s="5">
        <v>12</v>
      </c>
      <c r="E110" s="33" t="s">
        <v>492</v>
      </c>
      <c r="F110" s="22">
        <v>300</v>
      </c>
      <c r="G110" s="23" t="s">
        <v>365</v>
      </c>
      <c r="H110" s="20">
        <v>28.75</v>
      </c>
      <c r="I110" s="20">
        <v>28.75</v>
      </c>
      <c r="J110" s="20">
        <v>28.75</v>
      </c>
    </row>
    <row r="111" spans="1:11" ht="48">
      <c r="A111" s="5"/>
      <c r="B111" s="5">
        <v>601</v>
      </c>
      <c r="C111" s="5" t="s">
        <v>366</v>
      </c>
      <c r="D111" s="5">
        <v>12</v>
      </c>
      <c r="E111" s="33" t="s">
        <v>494</v>
      </c>
      <c r="F111" s="5"/>
      <c r="G111" s="4" t="s">
        <v>495</v>
      </c>
      <c r="H111" s="20">
        <f>H112</f>
        <v>100</v>
      </c>
      <c r="I111" s="20">
        <f>I112</f>
        <v>100</v>
      </c>
      <c r="J111" s="20">
        <f>J112</f>
        <v>100</v>
      </c>
    </row>
    <row r="112" spans="1:11" ht="48">
      <c r="A112" s="5"/>
      <c r="B112" s="5">
        <v>601</v>
      </c>
      <c r="C112" s="5" t="s">
        <v>366</v>
      </c>
      <c r="D112" s="5">
        <v>12</v>
      </c>
      <c r="E112" s="33" t="s">
        <v>494</v>
      </c>
      <c r="F112" s="22" t="s">
        <v>363</v>
      </c>
      <c r="G112" s="23" t="s">
        <v>364</v>
      </c>
      <c r="H112" s="20">
        <v>100</v>
      </c>
      <c r="I112" s="20">
        <v>100</v>
      </c>
      <c r="J112" s="20">
        <v>100</v>
      </c>
    </row>
    <row r="113" spans="1:11" ht="54" customHeight="1">
      <c r="A113" s="5"/>
      <c r="B113" s="5">
        <v>601</v>
      </c>
      <c r="C113" s="5" t="s">
        <v>366</v>
      </c>
      <c r="D113" s="5">
        <v>12</v>
      </c>
      <c r="E113" s="33" t="s">
        <v>641</v>
      </c>
      <c r="F113" s="5"/>
      <c r="G113" s="4" t="s">
        <v>652</v>
      </c>
      <c r="H113" s="20">
        <f>H114</f>
        <v>8.8320000000000007</v>
      </c>
      <c r="I113" s="20">
        <f t="shared" ref="I113:J113" si="18">I114</f>
        <v>0</v>
      </c>
      <c r="J113" s="20">
        <f t="shared" si="18"/>
        <v>0</v>
      </c>
    </row>
    <row r="114" spans="1:11" ht="48">
      <c r="A114" s="5"/>
      <c r="B114" s="5">
        <v>601</v>
      </c>
      <c r="C114" s="5" t="s">
        <v>366</v>
      </c>
      <c r="D114" s="5">
        <v>12</v>
      </c>
      <c r="E114" s="33" t="s">
        <v>641</v>
      </c>
      <c r="F114" s="22" t="s">
        <v>363</v>
      </c>
      <c r="G114" s="23" t="s">
        <v>364</v>
      </c>
      <c r="H114" s="20">
        <v>8.8320000000000007</v>
      </c>
      <c r="I114" s="20">
        <v>0</v>
      </c>
      <c r="J114" s="20">
        <v>0</v>
      </c>
    </row>
    <row r="115" spans="1:11" ht="72">
      <c r="A115" s="5"/>
      <c r="B115" s="5">
        <v>601</v>
      </c>
      <c r="C115" s="5" t="s">
        <v>366</v>
      </c>
      <c r="D115" s="5">
        <v>12</v>
      </c>
      <c r="E115" s="33" t="s">
        <v>496</v>
      </c>
      <c r="F115" s="5"/>
      <c r="G115" s="4" t="s">
        <v>497</v>
      </c>
      <c r="H115" s="20">
        <f>H116+H118+H121</f>
        <v>130.774</v>
      </c>
      <c r="I115" s="20">
        <f>I116+I118+I121</f>
        <v>130.779</v>
      </c>
      <c r="J115" s="20">
        <f>J116+J118+J121</f>
        <v>130.78399999999999</v>
      </c>
    </row>
    <row r="116" spans="1:11" ht="36">
      <c r="A116" s="5"/>
      <c r="B116" s="5">
        <v>601</v>
      </c>
      <c r="C116" s="5" t="s">
        <v>366</v>
      </c>
      <c r="D116" s="5">
        <v>12</v>
      </c>
      <c r="E116" s="33" t="s">
        <v>498</v>
      </c>
      <c r="F116" s="5"/>
      <c r="G116" s="4" t="s">
        <v>499</v>
      </c>
      <c r="H116" s="20">
        <f>H117</f>
        <v>1.274</v>
      </c>
      <c r="I116" s="20">
        <f t="shared" ref="I116:J116" si="19">I117</f>
        <v>1.2789999999999999</v>
      </c>
      <c r="J116" s="20">
        <f t="shared" si="19"/>
        <v>1.284</v>
      </c>
    </row>
    <row r="117" spans="1:11" ht="48">
      <c r="A117" s="5"/>
      <c r="B117" s="5">
        <v>601</v>
      </c>
      <c r="C117" s="5" t="s">
        <v>366</v>
      </c>
      <c r="D117" s="5">
        <v>12</v>
      </c>
      <c r="E117" s="33" t="s">
        <v>498</v>
      </c>
      <c r="F117" s="22" t="s">
        <v>363</v>
      </c>
      <c r="G117" s="23" t="s">
        <v>364</v>
      </c>
      <c r="H117" s="20">
        <v>1.274</v>
      </c>
      <c r="I117" s="20">
        <v>1.2789999999999999</v>
      </c>
      <c r="J117" s="20">
        <v>1.284</v>
      </c>
    </row>
    <row r="118" spans="1:11" ht="120">
      <c r="A118" s="5"/>
      <c r="B118" s="5">
        <v>601</v>
      </c>
      <c r="C118" s="5" t="s">
        <v>366</v>
      </c>
      <c r="D118" s="5">
        <v>12</v>
      </c>
      <c r="E118" s="33" t="s">
        <v>500</v>
      </c>
      <c r="F118" s="5"/>
      <c r="G118" s="4" t="s">
        <v>501</v>
      </c>
      <c r="H118" s="20">
        <f>H119</f>
        <v>20</v>
      </c>
      <c r="I118" s="20">
        <f t="shared" ref="I118:J118" si="20">I119</f>
        <v>20</v>
      </c>
      <c r="J118" s="20">
        <f t="shared" si="20"/>
        <v>20</v>
      </c>
    </row>
    <row r="119" spans="1:11" ht="48">
      <c r="A119" s="5"/>
      <c r="B119" s="5">
        <v>601</v>
      </c>
      <c r="C119" s="5" t="s">
        <v>366</v>
      </c>
      <c r="D119" s="5">
        <v>12</v>
      </c>
      <c r="E119" s="33" t="s">
        <v>500</v>
      </c>
      <c r="F119" s="22" t="s">
        <v>363</v>
      </c>
      <c r="G119" s="23" t="s">
        <v>364</v>
      </c>
      <c r="H119" s="20">
        <v>20</v>
      </c>
      <c r="I119" s="20">
        <v>20</v>
      </c>
      <c r="J119" s="20">
        <v>20</v>
      </c>
    </row>
    <row r="120" spans="1:11" ht="48">
      <c r="A120" s="5"/>
      <c r="B120" s="5">
        <v>601</v>
      </c>
      <c r="C120" s="5" t="s">
        <v>366</v>
      </c>
      <c r="D120" s="5">
        <v>12</v>
      </c>
      <c r="E120" s="33" t="s">
        <v>502</v>
      </c>
      <c r="F120" s="5"/>
      <c r="G120" s="4" t="s">
        <v>503</v>
      </c>
      <c r="H120" s="20">
        <f>H121</f>
        <v>109.5</v>
      </c>
      <c r="I120" s="20">
        <f t="shared" ref="I120:J120" si="21">I121</f>
        <v>109.5</v>
      </c>
      <c r="J120" s="20">
        <f t="shared" si="21"/>
        <v>109.5</v>
      </c>
    </row>
    <row r="121" spans="1:11" ht="48">
      <c r="A121" s="5"/>
      <c r="B121" s="5">
        <v>601</v>
      </c>
      <c r="C121" s="5" t="s">
        <v>366</v>
      </c>
      <c r="D121" s="5">
        <v>12</v>
      </c>
      <c r="E121" s="33" t="s">
        <v>502</v>
      </c>
      <c r="F121" s="22" t="s">
        <v>363</v>
      </c>
      <c r="G121" s="23" t="s">
        <v>364</v>
      </c>
      <c r="H121" s="20">
        <v>109.5</v>
      </c>
      <c r="I121" s="20">
        <v>109.5</v>
      </c>
      <c r="J121" s="20">
        <v>109.5</v>
      </c>
    </row>
    <row r="122" spans="1:11" ht="24">
      <c r="A122" s="5"/>
      <c r="B122" s="5">
        <v>601</v>
      </c>
      <c r="C122" s="42" t="s">
        <v>372</v>
      </c>
      <c r="D122" s="42" t="s">
        <v>343</v>
      </c>
      <c r="E122" s="48"/>
      <c r="F122" s="9"/>
      <c r="G122" s="10" t="s">
        <v>508</v>
      </c>
      <c r="H122" s="11">
        <f>H123</f>
        <v>309650.84000000003</v>
      </c>
      <c r="I122" s="11">
        <f t="shared" ref="I122:J122" si="22">I123</f>
        <v>262940.38800000004</v>
      </c>
      <c r="J122" s="11">
        <f t="shared" si="22"/>
        <v>262940.38800000004</v>
      </c>
    </row>
    <row r="123" spans="1:11" ht="24">
      <c r="A123" s="5"/>
      <c r="B123" s="5">
        <v>601</v>
      </c>
      <c r="C123" s="13" t="s">
        <v>372</v>
      </c>
      <c r="D123" s="13" t="s">
        <v>345</v>
      </c>
      <c r="E123" s="49"/>
      <c r="F123" s="26"/>
      <c r="G123" s="15" t="s">
        <v>520</v>
      </c>
      <c r="H123" s="16">
        <f t="shared" ref="H123:J124" si="23">H124</f>
        <v>309650.84000000003</v>
      </c>
      <c r="I123" s="16">
        <f t="shared" si="23"/>
        <v>262940.38800000004</v>
      </c>
      <c r="J123" s="16">
        <f t="shared" si="23"/>
        <v>262940.38800000004</v>
      </c>
      <c r="K123" s="2">
        <v>354976.79100000003</v>
      </c>
    </row>
    <row r="124" spans="1:11" ht="96">
      <c r="A124" s="5"/>
      <c r="B124" s="5">
        <v>601</v>
      </c>
      <c r="C124" s="14" t="s">
        <v>372</v>
      </c>
      <c r="D124" s="14" t="s">
        <v>345</v>
      </c>
      <c r="E124" s="37" t="s">
        <v>510</v>
      </c>
      <c r="F124" s="17"/>
      <c r="G124" s="18" t="s">
        <v>511</v>
      </c>
      <c r="H124" s="19">
        <f t="shared" si="23"/>
        <v>309650.84000000003</v>
      </c>
      <c r="I124" s="19">
        <f t="shared" si="23"/>
        <v>262940.38800000004</v>
      </c>
      <c r="J124" s="19">
        <f t="shared" si="23"/>
        <v>262940.38800000004</v>
      </c>
    </row>
    <row r="125" spans="1:11" ht="84">
      <c r="A125" s="5"/>
      <c r="B125" s="5">
        <v>601</v>
      </c>
      <c r="C125" s="6" t="s">
        <v>372</v>
      </c>
      <c r="D125" s="6" t="s">
        <v>345</v>
      </c>
      <c r="E125" s="33" t="s">
        <v>512</v>
      </c>
      <c r="F125" s="5"/>
      <c r="G125" s="4" t="s">
        <v>513</v>
      </c>
      <c r="H125" s="20">
        <f>H126+H129</f>
        <v>309650.84000000003</v>
      </c>
      <c r="I125" s="20">
        <f>I126+I129</f>
        <v>262940.38800000004</v>
      </c>
      <c r="J125" s="20">
        <f>J126+J129</f>
        <v>262940.38800000004</v>
      </c>
    </row>
    <row r="126" spans="1:11" ht="60">
      <c r="A126" s="5"/>
      <c r="B126" s="5">
        <v>601</v>
      </c>
      <c r="C126" s="6" t="s">
        <v>372</v>
      </c>
      <c r="D126" s="6" t="s">
        <v>345</v>
      </c>
      <c r="E126" s="33" t="s">
        <v>521</v>
      </c>
      <c r="F126" s="5"/>
      <c r="G126" s="4" t="s">
        <v>522</v>
      </c>
      <c r="H126" s="20">
        <f>H127</f>
        <v>26.672000000000001</v>
      </c>
      <c r="I126" s="20">
        <f t="shared" ref="I126:J126" si="24">I127</f>
        <v>26.672000000000001</v>
      </c>
      <c r="J126" s="20">
        <f t="shared" si="24"/>
        <v>26.672000000000001</v>
      </c>
    </row>
    <row r="127" spans="1:11" ht="60">
      <c r="A127" s="5"/>
      <c r="B127" s="5">
        <v>601</v>
      </c>
      <c r="C127" s="6" t="s">
        <v>372</v>
      </c>
      <c r="D127" s="6" t="s">
        <v>345</v>
      </c>
      <c r="E127" s="27" t="s">
        <v>523</v>
      </c>
      <c r="F127" s="5"/>
      <c r="G127" s="4" t="s">
        <v>524</v>
      </c>
      <c r="H127" s="20">
        <f>H128</f>
        <v>26.672000000000001</v>
      </c>
      <c r="I127" s="20">
        <f t="shared" ref="I127:J127" si="25">I128</f>
        <v>26.672000000000001</v>
      </c>
      <c r="J127" s="20">
        <f t="shared" si="25"/>
        <v>26.672000000000001</v>
      </c>
    </row>
    <row r="128" spans="1:11" ht="48">
      <c r="A128" s="5"/>
      <c r="B128" s="5">
        <v>601</v>
      </c>
      <c r="C128" s="6" t="s">
        <v>372</v>
      </c>
      <c r="D128" s="6" t="s">
        <v>345</v>
      </c>
      <c r="E128" s="27" t="s">
        <v>523</v>
      </c>
      <c r="F128" s="22" t="s">
        <v>363</v>
      </c>
      <c r="G128" s="23" t="s">
        <v>364</v>
      </c>
      <c r="H128" s="20">
        <v>26.672000000000001</v>
      </c>
      <c r="I128" s="20">
        <v>26.672000000000001</v>
      </c>
      <c r="J128" s="20">
        <v>26.672000000000001</v>
      </c>
    </row>
    <row r="129" spans="1:11" ht="60">
      <c r="A129" s="5"/>
      <c r="B129" s="5">
        <v>601</v>
      </c>
      <c r="C129" s="6" t="s">
        <v>372</v>
      </c>
      <c r="D129" s="6" t="s">
        <v>345</v>
      </c>
      <c r="E129" s="33" t="s">
        <v>526</v>
      </c>
      <c r="F129" s="5"/>
      <c r="G129" s="4" t="s">
        <v>527</v>
      </c>
      <c r="H129" s="50">
        <f>H132+H135+H137+H139+H130+H141+H143+H145+H147</f>
        <v>309624.16800000001</v>
      </c>
      <c r="I129" s="50">
        <f t="shared" ref="I129:J129" si="26">I132+I135+I137+I139+I130+I141+I143+I145+I147</f>
        <v>262913.71600000001</v>
      </c>
      <c r="J129" s="50">
        <f t="shared" si="26"/>
        <v>262913.71600000001</v>
      </c>
      <c r="K129" s="50" t="e">
        <f>K132+K135+K137+K139+K130+K141+K143+K145+K147</f>
        <v>#REF!</v>
      </c>
    </row>
    <row r="130" spans="1:11" ht="168">
      <c r="A130" s="5"/>
      <c r="B130" s="5">
        <v>601</v>
      </c>
      <c r="C130" s="6" t="s">
        <v>372</v>
      </c>
      <c r="D130" s="6" t="s">
        <v>345</v>
      </c>
      <c r="E130" s="39" t="s">
        <v>528</v>
      </c>
      <c r="F130" s="5"/>
      <c r="G130" s="4" t="s">
        <v>737</v>
      </c>
      <c r="H130" s="50">
        <f>H131</f>
        <v>39745.006000000001</v>
      </c>
      <c r="I130" s="50">
        <f>I131</f>
        <v>39745.006000000001</v>
      </c>
      <c r="J130" s="50">
        <f>J131</f>
        <v>39745.006000000001</v>
      </c>
    </row>
    <row r="131" spans="1:11" ht="24">
      <c r="A131" s="5"/>
      <c r="B131" s="5">
        <v>601</v>
      </c>
      <c r="C131" s="6" t="s">
        <v>372</v>
      </c>
      <c r="D131" s="6" t="s">
        <v>345</v>
      </c>
      <c r="E131" s="39" t="s">
        <v>528</v>
      </c>
      <c r="F131" s="5" t="s">
        <v>394</v>
      </c>
      <c r="G131" s="4" t="s">
        <v>387</v>
      </c>
      <c r="H131" s="50">
        <v>39745.006000000001</v>
      </c>
      <c r="I131" s="50">
        <v>39745.006000000001</v>
      </c>
      <c r="J131" s="50">
        <v>39745.006000000001</v>
      </c>
    </row>
    <row r="132" spans="1:11" ht="84">
      <c r="A132" s="5"/>
      <c r="B132" s="5">
        <v>601</v>
      </c>
      <c r="C132" s="6" t="s">
        <v>372</v>
      </c>
      <c r="D132" s="6" t="s">
        <v>345</v>
      </c>
      <c r="E132" s="33" t="s">
        <v>529</v>
      </c>
      <c r="F132" s="199"/>
      <c r="G132" s="200" t="s">
        <v>530</v>
      </c>
      <c r="H132" s="201">
        <f>H134+H133</f>
        <v>46710.452000000005</v>
      </c>
      <c r="I132" s="201">
        <f t="shared" ref="I132:J132" si="27">I134+I133</f>
        <v>0</v>
      </c>
      <c r="J132" s="201">
        <f t="shared" si="27"/>
        <v>0</v>
      </c>
    </row>
    <row r="133" spans="1:11" ht="48">
      <c r="A133" s="5"/>
      <c r="B133" s="5">
        <v>601</v>
      </c>
      <c r="C133" s="6" t="s">
        <v>372</v>
      </c>
      <c r="D133" s="6" t="s">
        <v>345</v>
      </c>
      <c r="E133" s="33" t="s">
        <v>529</v>
      </c>
      <c r="F133" s="22" t="s">
        <v>363</v>
      </c>
      <c r="G133" s="23" t="s">
        <v>364</v>
      </c>
      <c r="H133" s="51">
        <v>10683.334000000001</v>
      </c>
      <c r="I133" s="52">
        <v>0</v>
      </c>
      <c r="J133" s="52">
        <v>0</v>
      </c>
    </row>
    <row r="134" spans="1:11" ht="48">
      <c r="A134" s="5"/>
      <c r="B134" s="5">
        <v>601</v>
      </c>
      <c r="C134" s="6" t="s">
        <v>372</v>
      </c>
      <c r="D134" s="6" t="s">
        <v>345</v>
      </c>
      <c r="E134" s="33" t="s">
        <v>529</v>
      </c>
      <c r="F134" s="5">
        <v>400</v>
      </c>
      <c r="G134" s="4" t="s">
        <v>525</v>
      </c>
      <c r="H134" s="201">
        <v>36027.118000000002</v>
      </c>
      <c r="I134" s="201">
        <v>0</v>
      </c>
      <c r="J134" s="202">
        <v>0</v>
      </c>
    </row>
    <row r="135" spans="1:11" ht="156">
      <c r="A135" s="5"/>
      <c r="B135" s="5">
        <v>601</v>
      </c>
      <c r="C135" s="6" t="s">
        <v>372</v>
      </c>
      <c r="D135" s="6" t="s">
        <v>345</v>
      </c>
      <c r="E135" s="39" t="s">
        <v>292</v>
      </c>
      <c r="F135" s="5"/>
      <c r="G135" s="53" t="s">
        <v>738</v>
      </c>
      <c r="H135" s="50">
        <f>H136</f>
        <v>70278.611999999994</v>
      </c>
      <c r="I135" s="20">
        <f>I136</f>
        <v>70278.611999999994</v>
      </c>
      <c r="J135" s="20">
        <f>J136</f>
        <v>70278.611999999994</v>
      </c>
    </row>
    <row r="136" spans="1:11" ht="24">
      <c r="A136" s="5"/>
      <c r="B136" s="5">
        <v>601</v>
      </c>
      <c r="C136" s="6" t="s">
        <v>372</v>
      </c>
      <c r="D136" s="6" t="s">
        <v>345</v>
      </c>
      <c r="E136" s="39" t="s">
        <v>292</v>
      </c>
      <c r="F136" s="5" t="s">
        <v>394</v>
      </c>
      <c r="G136" s="4" t="s">
        <v>387</v>
      </c>
      <c r="H136" s="50">
        <v>70278.611999999994</v>
      </c>
      <c r="I136" s="50">
        <v>70278.611999999994</v>
      </c>
      <c r="J136" s="50">
        <v>70278.611999999994</v>
      </c>
    </row>
    <row r="137" spans="1:11" ht="168">
      <c r="A137" s="5"/>
      <c r="B137" s="5">
        <v>601</v>
      </c>
      <c r="C137" s="6" t="s">
        <v>372</v>
      </c>
      <c r="D137" s="6" t="s">
        <v>345</v>
      </c>
      <c r="E137" s="39" t="s">
        <v>293</v>
      </c>
      <c r="F137" s="5"/>
      <c r="G137" s="4" t="s">
        <v>739</v>
      </c>
      <c r="H137" s="50">
        <f>H138</f>
        <v>58347.27</v>
      </c>
      <c r="I137" s="50">
        <f>I138</f>
        <v>58347.27</v>
      </c>
      <c r="J137" s="50">
        <f>J138</f>
        <v>58347.27</v>
      </c>
      <c r="K137" s="50" t="e">
        <f>K138</f>
        <v>#REF!</v>
      </c>
    </row>
    <row r="138" spans="1:11" ht="24">
      <c r="A138" s="5"/>
      <c r="B138" s="5">
        <v>601</v>
      </c>
      <c r="C138" s="6" t="s">
        <v>372</v>
      </c>
      <c r="D138" s="6" t="s">
        <v>345</v>
      </c>
      <c r="E138" s="39" t="s">
        <v>293</v>
      </c>
      <c r="F138" s="5" t="s">
        <v>394</v>
      </c>
      <c r="G138" s="4" t="s">
        <v>387</v>
      </c>
      <c r="H138" s="50">
        <v>58347.27</v>
      </c>
      <c r="I138" s="50">
        <v>58347.27</v>
      </c>
      <c r="J138" s="50">
        <v>58347.27</v>
      </c>
      <c r="K138" s="50" t="e">
        <f>#REF!</f>
        <v>#REF!</v>
      </c>
    </row>
    <row r="139" spans="1:11" ht="144">
      <c r="A139" s="5"/>
      <c r="B139" s="5">
        <v>601</v>
      </c>
      <c r="C139" s="6" t="s">
        <v>372</v>
      </c>
      <c r="D139" s="6" t="s">
        <v>345</v>
      </c>
      <c r="E139" s="39" t="s">
        <v>294</v>
      </c>
      <c r="F139" s="5"/>
      <c r="G139" s="4" t="s">
        <v>740</v>
      </c>
      <c r="H139" s="50">
        <f>H140</f>
        <v>16625</v>
      </c>
      <c r="I139" s="50">
        <f>I140</f>
        <v>16625</v>
      </c>
      <c r="J139" s="50">
        <f>J140</f>
        <v>16625</v>
      </c>
    </row>
    <row r="140" spans="1:11" ht="24">
      <c r="A140" s="5"/>
      <c r="B140" s="5">
        <v>601</v>
      </c>
      <c r="C140" s="6" t="s">
        <v>372</v>
      </c>
      <c r="D140" s="6" t="s">
        <v>345</v>
      </c>
      <c r="E140" s="39" t="s">
        <v>294</v>
      </c>
      <c r="F140" s="5" t="s">
        <v>394</v>
      </c>
      <c r="G140" s="4" t="s">
        <v>387</v>
      </c>
      <c r="H140" s="50">
        <v>16625</v>
      </c>
      <c r="I140" s="50">
        <v>16625</v>
      </c>
      <c r="J140" s="50">
        <v>16625</v>
      </c>
    </row>
    <row r="141" spans="1:11" ht="156.75" customHeight="1">
      <c r="A141" s="5"/>
      <c r="B141" s="5">
        <v>601</v>
      </c>
      <c r="C141" s="6" t="s">
        <v>372</v>
      </c>
      <c r="D141" s="6" t="s">
        <v>345</v>
      </c>
      <c r="E141" s="39" t="s">
        <v>306</v>
      </c>
      <c r="F141" s="5"/>
      <c r="G141" s="4" t="s">
        <v>741</v>
      </c>
      <c r="H141" s="50">
        <f>H142</f>
        <v>28573.803</v>
      </c>
      <c r="I141" s="50">
        <f>I142</f>
        <v>28573.803</v>
      </c>
      <c r="J141" s="50">
        <f>J142</f>
        <v>28573.803</v>
      </c>
    </row>
    <row r="142" spans="1:11" ht="24">
      <c r="A142" s="5"/>
      <c r="B142" s="5">
        <v>601</v>
      </c>
      <c r="C142" s="6" t="s">
        <v>372</v>
      </c>
      <c r="D142" s="6" t="s">
        <v>345</v>
      </c>
      <c r="E142" s="39" t="s">
        <v>306</v>
      </c>
      <c r="F142" s="5" t="s">
        <v>394</v>
      </c>
      <c r="G142" s="4" t="s">
        <v>387</v>
      </c>
      <c r="H142" s="50">
        <v>28573.803</v>
      </c>
      <c r="I142" s="50">
        <v>28573.803</v>
      </c>
      <c r="J142" s="50">
        <v>28573.803</v>
      </c>
    </row>
    <row r="143" spans="1:11" ht="168">
      <c r="A143" s="5"/>
      <c r="B143" s="5">
        <v>601</v>
      </c>
      <c r="C143" s="6" t="s">
        <v>372</v>
      </c>
      <c r="D143" s="6" t="s">
        <v>345</v>
      </c>
      <c r="E143" s="39" t="s">
        <v>611</v>
      </c>
      <c r="F143" s="5"/>
      <c r="G143" s="4" t="s">
        <v>742</v>
      </c>
      <c r="H143" s="50">
        <f>H144</f>
        <v>28504.97</v>
      </c>
      <c r="I143" s="50">
        <f>I144</f>
        <v>28504.97</v>
      </c>
      <c r="J143" s="50">
        <f>J144</f>
        <v>28504.97</v>
      </c>
    </row>
    <row r="144" spans="1:11" ht="24">
      <c r="A144" s="5"/>
      <c r="B144" s="5">
        <v>601</v>
      </c>
      <c r="C144" s="6" t="s">
        <v>372</v>
      </c>
      <c r="D144" s="6" t="s">
        <v>345</v>
      </c>
      <c r="E144" s="39" t="s">
        <v>611</v>
      </c>
      <c r="F144" s="5" t="s">
        <v>394</v>
      </c>
      <c r="G144" s="4" t="s">
        <v>387</v>
      </c>
      <c r="H144" s="50">
        <v>28504.97</v>
      </c>
      <c r="I144" s="50">
        <v>28504.97</v>
      </c>
      <c r="J144" s="50">
        <v>28504.97</v>
      </c>
    </row>
    <row r="145" spans="1:11" ht="170.25" customHeight="1">
      <c r="A145" s="5"/>
      <c r="B145" s="5">
        <v>601</v>
      </c>
      <c r="C145" s="6" t="s">
        <v>372</v>
      </c>
      <c r="D145" s="6" t="s">
        <v>345</v>
      </c>
      <c r="E145" s="39" t="s">
        <v>623</v>
      </c>
      <c r="F145" s="5"/>
      <c r="G145" s="4" t="s">
        <v>744</v>
      </c>
      <c r="H145" s="50">
        <f>H146</f>
        <v>16826.781999999999</v>
      </c>
      <c r="I145" s="50">
        <f>I146</f>
        <v>16826.781999999999</v>
      </c>
      <c r="J145" s="50">
        <f>J146</f>
        <v>16826.781999999999</v>
      </c>
    </row>
    <row r="146" spans="1:11" ht="24">
      <c r="A146" s="5"/>
      <c r="B146" s="5">
        <v>601</v>
      </c>
      <c r="C146" s="6" t="s">
        <v>372</v>
      </c>
      <c r="D146" s="6" t="s">
        <v>345</v>
      </c>
      <c r="E146" s="39" t="s">
        <v>623</v>
      </c>
      <c r="F146" s="5" t="s">
        <v>394</v>
      </c>
      <c r="G146" s="4" t="s">
        <v>387</v>
      </c>
      <c r="H146" s="50">
        <v>16826.781999999999</v>
      </c>
      <c r="I146" s="50">
        <v>16826.781999999999</v>
      </c>
      <c r="J146" s="50">
        <v>16826.781999999999</v>
      </c>
    </row>
    <row r="147" spans="1:11" ht="144">
      <c r="A147" s="5"/>
      <c r="B147" s="5">
        <v>601</v>
      </c>
      <c r="C147" s="6" t="s">
        <v>372</v>
      </c>
      <c r="D147" s="6" t="s">
        <v>345</v>
      </c>
      <c r="E147" s="39" t="s">
        <v>624</v>
      </c>
      <c r="F147" s="5"/>
      <c r="G147" s="4" t="s">
        <v>740</v>
      </c>
      <c r="H147" s="50">
        <f>H148</f>
        <v>4012.2730000000001</v>
      </c>
      <c r="I147" s="50">
        <f>I148</f>
        <v>4012.2730000000001</v>
      </c>
      <c r="J147" s="50">
        <f>J148</f>
        <v>4012.2730000000001</v>
      </c>
    </row>
    <row r="148" spans="1:11" ht="24">
      <c r="A148" s="5"/>
      <c r="B148" s="5">
        <v>601</v>
      </c>
      <c r="C148" s="6" t="s">
        <v>372</v>
      </c>
      <c r="D148" s="6" t="s">
        <v>345</v>
      </c>
      <c r="E148" s="39" t="s">
        <v>624</v>
      </c>
      <c r="F148" s="5" t="s">
        <v>394</v>
      </c>
      <c r="G148" s="4" t="s">
        <v>387</v>
      </c>
      <c r="H148" s="50">
        <v>4012.2730000000001</v>
      </c>
      <c r="I148" s="50">
        <v>4012.2730000000001</v>
      </c>
      <c r="J148" s="50">
        <v>4012.2730000000001</v>
      </c>
    </row>
    <row r="149" spans="1:11">
      <c r="A149" s="5"/>
      <c r="B149" s="5">
        <v>601</v>
      </c>
      <c r="C149" s="9" t="s">
        <v>580</v>
      </c>
      <c r="D149" s="9" t="s">
        <v>343</v>
      </c>
      <c r="E149" s="42"/>
      <c r="F149" s="5"/>
      <c r="G149" s="10" t="s">
        <v>581</v>
      </c>
      <c r="H149" s="11">
        <f>H150+H161+H173</f>
        <v>11381.262000000001</v>
      </c>
      <c r="I149" s="11">
        <f>I150+I161+I173</f>
        <v>11392.062</v>
      </c>
      <c r="J149" s="11">
        <f>J150+J161+J173</f>
        <v>11400.462</v>
      </c>
      <c r="K149" s="11" t="e">
        <f>K150+K161+K173+#REF!</f>
        <v>#REF!</v>
      </c>
    </row>
    <row r="150" spans="1:11" ht="60">
      <c r="A150" s="5"/>
      <c r="B150" s="5">
        <v>601</v>
      </c>
      <c r="C150" s="9" t="s">
        <v>580</v>
      </c>
      <c r="D150" s="26" t="s">
        <v>372</v>
      </c>
      <c r="E150" s="13"/>
      <c r="F150" s="26"/>
      <c r="G150" s="15" t="s">
        <v>17</v>
      </c>
      <c r="H150" s="16">
        <f>H156+H151</f>
        <v>518.43799999999999</v>
      </c>
      <c r="I150" s="16">
        <f>I156</f>
        <v>511.238</v>
      </c>
      <c r="J150" s="16">
        <f>J156</f>
        <v>511.238</v>
      </c>
    </row>
    <row r="151" spans="1:11" ht="72">
      <c r="A151" s="5"/>
      <c r="B151" s="5">
        <v>601</v>
      </c>
      <c r="C151" s="5" t="s">
        <v>580</v>
      </c>
      <c r="D151" s="5" t="s">
        <v>372</v>
      </c>
      <c r="E151" s="14" t="s">
        <v>95</v>
      </c>
      <c r="F151" s="17"/>
      <c r="G151" s="18" t="s">
        <v>96</v>
      </c>
      <c r="H151" s="20">
        <f>H152</f>
        <v>7.2</v>
      </c>
      <c r="I151" s="20">
        <f t="shared" ref="I151:J151" si="28">I152</f>
        <v>0</v>
      </c>
      <c r="J151" s="20">
        <f t="shared" si="28"/>
        <v>0</v>
      </c>
    </row>
    <row r="152" spans="1:11" ht="72">
      <c r="A152" s="5"/>
      <c r="B152" s="5">
        <v>601</v>
      </c>
      <c r="C152" s="5" t="s">
        <v>580</v>
      </c>
      <c r="D152" s="5" t="s">
        <v>372</v>
      </c>
      <c r="E152" s="6" t="s">
        <v>97</v>
      </c>
      <c r="F152" s="5"/>
      <c r="G152" s="4" t="s">
        <v>98</v>
      </c>
      <c r="H152" s="20">
        <f>H153</f>
        <v>7.2</v>
      </c>
      <c r="I152" s="20">
        <f t="shared" ref="I152:J154" si="29">I153</f>
        <v>0</v>
      </c>
      <c r="J152" s="20">
        <f t="shared" si="29"/>
        <v>0</v>
      </c>
    </row>
    <row r="153" spans="1:11" ht="84">
      <c r="A153" s="5"/>
      <c r="B153" s="5">
        <v>601</v>
      </c>
      <c r="C153" s="5" t="s">
        <v>580</v>
      </c>
      <c r="D153" s="5" t="s">
        <v>372</v>
      </c>
      <c r="E153" s="6" t="s">
        <v>99</v>
      </c>
      <c r="F153" s="5"/>
      <c r="G153" s="4" t="s">
        <v>100</v>
      </c>
      <c r="H153" s="20">
        <f>H154</f>
        <v>7.2</v>
      </c>
      <c r="I153" s="20">
        <f t="shared" si="29"/>
        <v>0</v>
      </c>
      <c r="J153" s="20">
        <f t="shared" si="29"/>
        <v>0</v>
      </c>
    </row>
    <row r="154" spans="1:11" ht="84">
      <c r="A154" s="5"/>
      <c r="B154" s="5">
        <v>601</v>
      </c>
      <c r="C154" s="5" t="s">
        <v>580</v>
      </c>
      <c r="D154" s="5" t="s">
        <v>372</v>
      </c>
      <c r="E154" s="6" t="s">
        <v>101</v>
      </c>
      <c r="F154" s="5"/>
      <c r="G154" s="4" t="s">
        <v>102</v>
      </c>
      <c r="H154" s="20">
        <f>H155</f>
        <v>7.2</v>
      </c>
      <c r="I154" s="20">
        <f t="shared" si="29"/>
        <v>0</v>
      </c>
      <c r="J154" s="20">
        <f t="shared" si="29"/>
        <v>0</v>
      </c>
    </row>
    <row r="155" spans="1:11" ht="72">
      <c r="A155" s="5"/>
      <c r="B155" s="5">
        <v>601</v>
      </c>
      <c r="C155" s="5" t="s">
        <v>580</v>
      </c>
      <c r="D155" s="5" t="s">
        <v>372</v>
      </c>
      <c r="E155" s="6" t="s">
        <v>101</v>
      </c>
      <c r="F155" s="36" t="s">
        <v>402</v>
      </c>
      <c r="G155" s="23" t="s">
        <v>403</v>
      </c>
      <c r="H155" s="20">
        <v>7.2</v>
      </c>
      <c r="I155" s="20">
        <v>0</v>
      </c>
      <c r="J155" s="20">
        <v>0</v>
      </c>
    </row>
    <row r="156" spans="1:11" ht="72">
      <c r="A156" s="5"/>
      <c r="B156" s="5">
        <v>601</v>
      </c>
      <c r="C156" s="5" t="s">
        <v>580</v>
      </c>
      <c r="D156" s="5" t="s">
        <v>372</v>
      </c>
      <c r="E156" s="14" t="s">
        <v>347</v>
      </c>
      <c r="F156" s="17"/>
      <c r="G156" s="18" t="s">
        <v>348</v>
      </c>
      <c r="H156" s="19">
        <f t="shared" ref="H156:J159" si="30">H157</f>
        <v>511.238</v>
      </c>
      <c r="I156" s="19">
        <f t="shared" si="30"/>
        <v>511.238</v>
      </c>
      <c r="J156" s="19">
        <f t="shared" si="30"/>
        <v>511.238</v>
      </c>
    </row>
    <row r="157" spans="1:11" ht="48">
      <c r="A157" s="5"/>
      <c r="B157" s="5">
        <v>601</v>
      </c>
      <c r="C157" s="5" t="s">
        <v>580</v>
      </c>
      <c r="D157" s="5" t="s">
        <v>372</v>
      </c>
      <c r="E157" s="6" t="s">
        <v>374</v>
      </c>
      <c r="F157" s="5"/>
      <c r="G157" s="4" t="s">
        <v>375</v>
      </c>
      <c r="H157" s="20">
        <f t="shared" si="30"/>
        <v>511.238</v>
      </c>
      <c r="I157" s="20">
        <f t="shared" si="30"/>
        <v>511.238</v>
      </c>
      <c r="J157" s="20">
        <f t="shared" si="30"/>
        <v>511.238</v>
      </c>
    </row>
    <row r="158" spans="1:11" ht="72">
      <c r="A158" s="5"/>
      <c r="B158" s="5">
        <v>601</v>
      </c>
      <c r="C158" s="5" t="s">
        <v>580</v>
      </c>
      <c r="D158" s="5" t="s">
        <v>372</v>
      </c>
      <c r="E158" s="6" t="s">
        <v>390</v>
      </c>
      <c r="F158" s="6"/>
      <c r="G158" s="4" t="s">
        <v>391</v>
      </c>
      <c r="H158" s="20">
        <f t="shared" si="30"/>
        <v>511.238</v>
      </c>
      <c r="I158" s="20">
        <f t="shared" si="30"/>
        <v>511.238</v>
      </c>
      <c r="J158" s="20">
        <f t="shared" si="30"/>
        <v>511.238</v>
      </c>
    </row>
    <row r="159" spans="1:11" ht="60">
      <c r="A159" s="5"/>
      <c r="B159" s="5">
        <v>601</v>
      </c>
      <c r="C159" s="5" t="s">
        <v>580</v>
      </c>
      <c r="D159" s="5" t="s">
        <v>372</v>
      </c>
      <c r="E159" s="6" t="s">
        <v>19</v>
      </c>
      <c r="F159" s="5"/>
      <c r="G159" s="4" t="s">
        <v>20</v>
      </c>
      <c r="H159" s="20">
        <f>H160</f>
        <v>511.238</v>
      </c>
      <c r="I159" s="20">
        <f t="shared" si="30"/>
        <v>511.238</v>
      </c>
      <c r="J159" s="20">
        <f t="shared" si="30"/>
        <v>511.238</v>
      </c>
    </row>
    <row r="160" spans="1:11" ht="48">
      <c r="A160" s="5"/>
      <c r="B160" s="5">
        <v>601</v>
      </c>
      <c r="C160" s="5" t="s">
        <v>580</v>
      </c>
      <c r="D160" s="5" t="s">
        <v>372</v>
      </c>
      <c r="E160" s="6" t="s">
        <v>19</v>
      </c>
      <c r="F160" s="22" t="s">
        <v>363</v>
      </c>
      <c r="G160" s="23" t="s">
        <v>364</v>
      </c>
      <c r="H160" s="20">
        <v>511.238</v>
      </c>
      <c r="I160" s="20">
        <v>511.238</v>
      </c>
      <c r="J160" s="20">
        <v>511.238</v>
      </c>
    </row>
    <row r="161" spans="1:11">
      <c r="A161" s="5"/>
      <c r="B161" s="5">
        <v>601</v>
      </c>
      <c r="C161" s="26" t="s">
        <v>580</v>
      </c>
      <c r="D161" s="26" t="s">
        <v>580</v>
      </c>
      <c r="E161" s="13"/>
      <c r="F161" s="26"/>
      <c r="G161" s="15" t="s">
        <v>21</v>
      </c>
      <c r="H161" s="16">
        <f>H162</f>
        <v>9575.3240000000005</v>
      </c>
      <c r="I161" s="16">
        <f>I162</f>
        <v>9585.3240000000005</v>
      </c>
      <c r="J161" s="16">
        <f>J162</f>
        <v>9585.3240000000005</v>
      </c>
      <c r="K161" s="2">
        <v>7809.1760000000004</v>
      </c>
    </row>
    <row r="162" spans="1:11" ht="60">
      <c r="A162" s="5"/>
      <c r="B162" s="5">
        <v>601</v>
      </c>
      <c r="C162" s="14" t="s">
        <v>580</v>
      </c>
      <c r="D162" s="14" t="s">
        <v>580</v>
      </c>
      <c r="E162" s="14" t="s">
        <v>534</v>
      </c>
      <c r="F162" s="14"/>
      <c r="G162" s="18" t="s">
        <v>535</v>
      </c>
      <c r="H162" s="19">
        <f t="shared" ref="H162:J163" si="31">H163</f>
        <v>9575.3240000000005</v>
      </c>
      <c r="I162" s="19">
        <f t="shared" si="31"/>
        <v>9585.3240000000005</v>
      </c>
      <c r="J162" s="19">
        <f t="shared" si="31"/>
        <v>9585.3240000000005</v>
      </c>
    </row>
    <row r="163" spans="1:11" ht="60">
      <c r="A163" s="5"/>
      <c r="B163" s="5">
        <v>601</v>
      </c>
      <c r="C163" s="6" t="s">
        <v>580</v>
      </c>
      <c r="D163" s="6" t="s">
        <v>580</v>
      </c>
      <c r="E163" s="6" t="s">
        <v>536</v>
      </c>
      <c r="F163" s="6"/>
      <c r="G163" s="4" t="s">
        <v>537</v>
      </c>
      <c r="H163" s="20">
        <f t="shared" si="31"/>
        <v>9575.3240000000005</v>
      </c>
      <c r="I163" s="20">
        <f t="shared" si="31"/>
        <v>9585.3240000000005</v>
      </c>
      <c r="J163" s="20">
        <f t="shared" si="31"/>
        <v>9585.3240000000005</v>
      </c>
    </row>
    <row r="164" spans="1:11" ht="156">
      <c r="A164" s="5"/>
      <c r="B164" s="5">
        <v>601</v>
      </c>
      <c r="C164" s="6" t="s">
        <v>580</v>
      </c>
      <c r="D164" s="6" t="s">
        <v>580</v>
      </c>
      <c r="E164" s="6" t="s">
        <v>538</v>
      </c>
      <c r="F164" s="6"/>
      <c r="G164" s="4" t="s">
        <v>539</v>
      </c>
      <c r="H164" s="20">
        <f>H165+H169+H167</f>
        <v>9575.3240000000005</v>
      </c>
      <c r="I164" s="20">
        <f>I165+I169+I167</f>
        <v>9585.3240000000005</v>
      </c>
      <c r="J164" s="20">
        <f>J165+J169+J167</f>
        <v>9585.3240000000005</v>
      </c>
    </row>
    <row r="165" spans="1:11" ht="60">
      <c r="A165" s="5"/>
      <c r="B165" s="5">
        <v>601</v>
      </c>
      <c r="C165" s="6" t="s">
        <v>580</v>
      </c>
      <c r="D165" s="6" t="s">
        <v>580</v>
      </c>
      <c r="E165" s="6" t="s">
        <v>22</v>
      </c>
      <c r="F165" s="6"/>
      <c r="G165" s="4" t="s">
        <v>23</v>
      </c>
      <c r="H165" s="20">
        <f>H166</f>
        <v>851.77300000000002</v>
      </c>
      <c r="I165" s="20">
        <f>I166</f>
        <v>851.77300000000002</v>
      </c>
      <c r="J165" s="20">
        <f>J166</f>
        <v>851.77300000000002</v>
      </c>
    </row>
    <row r="166" spans="1:11" ht="48">
      <c r="A166" s="5"/>
      <c r="B166" s="5">
        <v>601</v>
      </c>
      <c r="C166" s="6" t="s">
        <v>580</v>
      </c>
      <c r="D166" s="6" t="s">
        <v>580</v>
      </c>
      <c r="E166" s="6" t="s">
        <v>22</v>
      </c>
      <c r="F166" s="22" t="s">
        <v>363</v>
      </c>
      <c r="G166" s="23" t="s">
        <v>364</v>
      </c>
      <c r="H166" s="20">
        <v>851.77300000000002</v>
      </c>
      <c r="I166" s="20">
        <v>851.77300000000002</v>
      </c>
      <c r="J166" s="20">
        <v>851.77300000000002</v>
      </c>
    </row>
    <row r="167" spans="1:11" ht="48">
      <c r="A167" s="5"/>
      <c r="B167" s="5">
        <v>601</v>
      </c>
      <c r="C167" s="6" t="s">
        <v>580</v>
      </c>
      <c r="D167" s="6" t="s">
        <v>580</v>
      </c>
      <c r="E167" s="6" t="s">
        <v>24</v>
      </c>
      <c r="F167" s="6"/>
      <c r="G167" s="4" t="s">
        <v>25</v>
      </c>
      <c r="H167" s="20">
        <f>H168</f>
        <v>240.60900000000001</v>
      </c>
      <c r="I167" s="20">
        <f>I168</f>
        <v>240.60900000000001</v>
      </c>
      <c r="J167" s="20">
        <f>J168</f>
        <v>240.60900000000001</v>
      </c>
    </row>
    <row r="168" spans="1:11" ht="144">
      <c r="A168" s="5"/>
      <c r="B168" s="5">
        <v>601</v>
      </c>
      <c r="C168" s="6" t="s">
        <v>580</v>
      </c>
      <c r="D168" s="6" t="s">
        <v>580</v>
      </c>
      <c r="E168" s="6" t="s">
        <v>24</v>
      </c>
      <c r="F168" s="22" t="s">
        <v>355</v>
      </c>
      <c r="G168" s="23" t="s">
        <v>356</v>
      </c>
      <c r="H168" s="20">
        <v>240.60900000000001</v>
      </c>
      <c r="I168" s="20">
        <v>240.60900000000001</v>
      </c>
      <c r="J168" s="20">
        <v>240.60900000000001</v>
      </c>
    </row>
    <row r="169" spans="1:11" ht="24">
      <c r="A169" s="5"/>
      <c r="B169" s="5">
        <v>601</v>
      </c>
      <c r="C169" s="6" t="s">
        <v>580</v>
      </c>
      <c r="D169" s="6" t="s">
        <v>580</v>
      </c>
      <c r="E169" s="6" t="s">
        <v>26</v>
      </c>
      <c r="F169" s="6"/>
      <c r="G169" s="23" t="s">
        <v>27</v>
      </c>
      <c r="H169" s="20">
        <f>H170+H171+H172</f>
        <v>8482.9420000000009</v>
      </c>
      <c r="I169" s="20">
        <f>I170+I171+I172</f>
        <v>8492.9420000000009</v>
      </c>
      <c r="J169" s="20">
        <f>J170+J171+J172</f>
        <v>8492.9420000000009</v>
      </c>
    </row>
    <row r="170" spans="1:11" ht="144">
      <c r="A170" s="5"/>
      <c r="B170" s="5">
        <v>601</v>
      </c>
      <c r="C170" s="6" t="s">
        <v>580</v>
      </c>
      <c r="D170" s="6" t="s">
        <v>580</v>
      </c>
      <c r="E170" s="6" t="s">
        <v>26</v>
      </c>
      <c r="F170" s="22" t="s">
        <v>355</v>
      </c>
      <c r="G170" s="23" t="s">
        <v>356</v>
      </c>
      <c r="H170" s="20">
        <v>7334.723</v>
      </c>
      <c r="I170" s="20">
        <v>7334.723</v>
      </c>
      <c r="J170" s="20">
        <v>7334.723</v>
      </c>
    </row>
    <row r="171" spans="1:11" ht="48">
      <c r="A171" s="5"/>
      <c r="B171" s="5">
        <v>601</v>
      </c>
      <c r="C171" s="6" t="s">
        <v>580</v>
      </c>
      <c r="D171" s="6" t="s">
        <v>580</v>
      </c>
      <c r="E171" s="6" t="s">
        <v>26</v>
      </c>
      <c r="F171" s="22" t="s">
        <v>363</v>
      </c>
      <c r="G171" s="23" t="s">
        <v>364</v>
      </c>
      <c r="H171" s="20">
        <v>1139.1089999999999</v>
      </c>
      <c r="I171" s="20">
        <v>1149.1089999999999</v>
      </c>
      <c r="J171" s="20">
        <v>1149.1089999999999</v>
      </c>
    </row>
    <row r="172" spans="1:11" ht="24">
      <c r="A172" s="5"/>
      <c r="B172" s="5">
        <v>601</v>
      </c>
      <c r="C172" s="6" t="s">
        <v>580</v>
      </c>
      <c r="D172" s="6" t="s">
        <v>580</v>
      </c>
      <c r="E172" s="6" t="s">
        <v>26</v>
      </c>
      <c r="F172" s="5" t="s">
        <v>394</v>
      </c>
      <c r="G172" s="4" t="s">
        <v>387</v>
      </c>
      <c r="H172" s="20">
        <v>9.11</v>
      </c>
      <c r="I172" s="20">
        <v>9.11</v>
      </c>
      <c r="J172" s="20">
        <v>9.11</v>
      </c>
    </row>
    <row r="173" spans="1:11" ht="24">
      <c r="A173" s="5"/>
      <c r="B173" s="5">
        <v>601</v>
      </c>
      <c r="C173" s="26" t="s">
        <v>580</v>
      </c>
      <c r="D173" s="26" t="s">
        <v>460</v>
      </c>
      <c r="E173" s="13"/>
      <c r="F173" s="26"/>
      <c r="G173" s="15" t="s">
        <v>28</v>
      </c>
      <c r="H173" s="16">
        <f t="shared" ref="H173:J176" si="32">H174</f>
        <v>1287.5</v>
      </c>
      <c r="I173" s="16">
        <f t="shared" si="32"/>
        <v>1295.5</v>
      </c>
      <c r="J173" s="16">
        <f t="shared" si="32"/>
        <v>1303.9000000000001</v>
      </c>
    </row>
    <row r="174" spans="1:11" ht="72">
      <c r="A174" s="5"/>
      <c r="B174" s="5">
        <v>601</v>
      </c>
      <c r="C174" s="5" t="s">
        <v>580</v>
      </c>
      <c r="D174" s="5" t="s">
        <v>460</v>
      </c>
      <c r="E174" s="14" t="s">
        <v>347</v>
      </c>
      <c r="F174" s="17"/>
      <c r="G174" s="18" t="s">
        <v>348</v>
      </c>
      <c r="H174" s="19">
        <f t="shared" si="32"/>
        <v>1287.5</v>
      </c>
      <c r="I174" s="19">
        <f t="shared" si="32"/>
        <v>1295.5</v>
      </c>
      <c r="J174" s="19">
        <f t="shared" si="32"/>
        <v>1303.9000000000001</v>
      </c>
    </row>
    <row r="175" spans="1:11" ht="48">
      <c r="A175" s="5"/>
      <c r="B175" s="5">
        <v>601</v>
      </c>
      <c r="C175" s="5" t="s">
        <v>580</v>
      </c>
      <c r="D175" s="5" t="s">
        <v>460</v>
      </c>
      <c r="E175" s="6" t="s">
        <v>374</v>
      </c>
      <c r="F175" s="5"/>
      <c r="G175" s="4" t="s">
        <v>375</v>
      </c>
      <c r="H175" s="20">
        <f t="shared" si="32"/>
        <v>1287.5</v>
      </c>
      <c r="I175" s="20">
        <f t="shared" si="32"/>
        <v>1295.5</v>
      </c>
      <c r="J175" s="20">
        <f t="shared" si="32"/>
        <v>1303.9000000000001</v>
      </c>
    </row>
    <row r="176" spans="1:11" ht="60">
      <c r="A176" s="5"/>
      <c r="B176" s="5">
        <v>601</v>
      </c>
      <c r="C176" s="5" t="s">
        <v>580</v>
      </c>
      <c r="D176" s="5" t="s">
        <v>460</v>
      </c>
      <c r="E176" s="6" t="s">
        <v>376</v>
      </c>
      <c r="F176" s="26"/>
      <c r="G176" s="4" t="s">
        <v>377</v>
      </c>
      <c r="H176" s="20">
        <f t="shared" si="32"/>
        <v>1287.5</v>
      </c>
      <c r="I176" s="20">
        <f t="shared" si="32"/>
        <v>1295.5</v>
      </c>
      <c r="J176" s="20">
        <f t="shared" si="32"/>
        <v>1303.9000000000001</v>
      </c>
      <c r="K176" s="2">
        <v>841.1</v>
      </c>
    </row>
    <row r="177" spans="1:10" ht="120">
      <c r="A177" s="5"/>
      <c r="B177" s="5">
        <v>601</v>
      </c>
      <c r="C177" s="5" t="s">
        <v>580</v>
      </c>
      <c r="D177" s="5" t="s">
        <v>460</v>
      </c>
      <c r="E177" s="33" t="s">
        <v>29</v>
      </c>
      <c r="F177" s="34"/>
      <c r="G177" s="34" t="s">
        <v>30</v>
      </c>
      <c r="H177" s="20">
        <f>H178+H179</f>
        <v>1287.5</v>
      </c>
      <c r="I177" s="20">
        <f>I178+I179</f>
        <v>1295.5</v>
      </c>
      <c r="J177" s="20">
        <f>J178+J179</f>
        <v>1303.9000000000001</v>
      </c>
    </row>
    <row r="178" spans="1:10" ht="144">
      <c r="A178" s="5"/>
      <c r="B178" s="5">
        <v>601</v>
      </c>
      <c r="C178" s="5" t="s">
        <v>580</v>
      </c>
      <c r="D178" s="5" t="s">
        <v>460</v>
      </c>
      <c r="E178" s="33" t="s">
        <v>29</v>
      </c>
      <c r="F178" s="22" t="s">
        <v>355</v>
      </c>
      <c r="G178" s="23" t="s">
        <v>356</v>
      </c>
      <c r="H178" s="20">
        <v>968.68799999999999</v>
      </c>
      <c r="I178" s="20">
        <v>968.68799999999999</v>
      </c>
      <c r="J178" s="20">
        <v>968.68799999999999</v>
      </c>
    </row>
    <row r="179" spans="1:10" ht="48">
      <c r="A179" s="5"/>
      <c r="B179" s="5">
        <v>601</v>
      </c>
      <c r="C179" s="5" t="s">
        <v>580</v>
      </c>
      <c r="D179" s="5" t="s">
        <v>460</v>
      </c>
      <c r="E179" s="33" t="s">
        <v>29</v>
      </c>
      <c r="F179" s="22" t="s">
        <v>363</v>
      </c>
      <c r="G179" s="23" t="s">
        <v>364</v>
      </c>
      <c r="H179" s="20">
        <v>318.81200000000001</v>
      </c>
      <c r="I179" s="20">
        <v>326.81200000000001</v>
      </c>
      <c r="J179" s="20">
        <v>335.21199999999999</v>
      </c>
    </row>
    <row r="180" spans="1:10">
      <c r="A180" s="5"/>
      <c r="B180" s="5">
        <v>601</v>
      </c>
      <c r="C180" s="9">
        <v>10</v>
      </c>
      <c r="D180" s="42" t="s">
        <v>343</v>
      </c>
      <c r="E180" s="42"/>
      <c r="F180" s="9"/>
      <c r="G180" s="10" t="s">
        <v>61</v>
      </c>
      <c r="H180" s="11">
        <f>H181+H187+H193+H206</f>
        <v>36335.024000000005</v>
      </c>
      <c r="I180" s="11">
        <f>I181+I187+I193+I206</f>
        <v>31444.923999999999</v>
      </c>
      <c r="J180" s="11">
        <f>J181+J187+J193+J206</f>
        <v>25980.058999999997</v>
      </c>
    </row>
    <row r="181" spans="1:10" ht="24">
      <c r="A181" s="5"/>
      <c r="B181" s="5">
        <v>601</v>
      </c>
      <c r="C181" s="26">
        <v>10</v>
      </c>
      <c r="D181" s="26" t="s">
        <v>342</v>
      </c>
      <c r="E181" s="13"/>
      <c r="F181" s="26"/>
      <c r="G181" s="15" t="s">
        <v>62</v>
      </c>
      <c r="H181" s="16">
        <f t="shared" ref="H181:J183" si="33">H182</f>
        <v>4666.2</v>
      </c>
      <c r="I181" s="16">
        <f t="shared" si="33"/>
        <v>4666.2</v>
      </c>
      <c r="J181" s="16">
        <f t="shared" si="33"/>
        <v>4666.2</v>
      </c>
    </row>
    <row r="182" spans="1:10" ht="72">
      <c r="A182" s="5"/>
      <c r="B182" s="5">
        <v>601</v>
      </c>
      <c r="C182" s="5">
        <v>10</v>
      </c>
      <c r="D182" s="17" t="s">
        <v>342</v>
      </c>
      <c r="E182" s="14" t="s">
        <v>347</v>
      </c>
      <c r="F182" s="17"/>
      <c r="G182" s="18" t="s">
        <v>348</v>
      </c>
      <c r="H182" s="19">
        <f t="shared" si="33"/>
        <v>4666.2</v>
      </c>
      <c r="I182" s="19">
        <f t="shared" si="33"/>
        <v>4666.2</v>
      </c>
      <c r="J182" s="19">
        <f t="shared" si="33"/>
        <v>4666.2</v>
      </c>
    </row>
    <row r="183" spans="1:10" ht="48">
      <c r="A183" s="5"/>
      <c r="B183" s="5">
        <v>601</v>
      </c>
      <c r="C183" s="5">
        <v>10</v>
      </c>
      <c r="D183" s="5" t="s">
        <v>342</v>
      </c>
      <c r="E183" s="6" t="s">
        <v>374</v>
      </c>
      <c r="F183" s="5"/>
      <c r="G183" s="4" t="s">
        <v>375</v>
      </c>
      <c r="H183" s="20">
        <f>H184</f>
        <v>4666.2</v>
      </c>
      <c r="I183" s="20">
        <f t="shared" si="33"/>
        <v>4666.2</v>
      </c>
      <c r="J183" s="20">
        <f t="shared" si="33"/>
        <v>4666.2</v>
      </c>
    </row>
    <row r="184" spans="1:10" ht="72">
      <c r="A184" s="5"/>
      <c r="B184" s="5">
        <v>601</v>
      </c>
      <c r="C184" s="5">
        <v>10</v>
      </c>
      <c r="D184" s="5" t="s">
        <v>342</v>
      </c>
      <c r="E184" s="6" t="s">
        <v>390</v>
      </c>
      <c r="F184" s="5"/>
      <c r="G184" s="4" t="s">
        <v>391</v>
      </c>
      <c r="H184" s="20">
        <f>H186</f>
        <v>4666.2</v>
      </c>
      <c r="I184" s="20">
        <f>I186</f>
        <v>4666.2</v>
      </c>
      <c r="J184" s="20">
        <f>J186</f>
        <v>4666.2</v>
      </c>
    </row>
    <row r="185" spans="1:10" ht="48">
      <c r="A185" s="5"/>
      <c r="B185" s="5">
        <v>601</v>
      </c>
      <c r="C185" s="5">
        <v>10</v>
      </c>
      <c r="D185" s="5" t="s">
        <v>342</v>
      </c>
      <c r="E185" s="27" t="s">
        <v>63</v>
      </c>
      <c r="F185" s="5"/>
      <c r="G185" s="4" t="s">
        <v>64</v>
      </c>
      <c r="H185" s="20">
        <f>H186</f>
        <v>4666.2</v>
      </c>
      <c r="I185" s="20">
        <f>I186</f>
        <v>4666.2</v>
      </c>
      <c r="J185" s="20">
        <f>J186</f>
        <v>4666.2</v>
      </c>
    </row>
    <row r="186" spans="1:10" ht="36">
      <c r="A186" s="5"/>
      <c r="B186" s="5">
        <v>601</v>
      </c>
      <c r="C186" s="5">
        <v>10</v>
      </c>
      <c r="D186" s="5" t="s">
        <v>342</v>
      </c>
      <c r="E186" s="27" t="s">
        <v>63</v>
      </c>
      <c r="F186" s="22" t="s">
        <v>65</v>
      </c>
      <c r="G186" s="23" t="s">
        <v>365</v>
      </c>
      <c r="H186" s="20">
        <v>4666.2</v>
      </c>
      <c r="I186" s="20">
        <v>4666.2</v>
      </c>
      <c r="J186" s="20">
        <v>4666.2</v>
      </c>
    </row>
    <row r="187" spans="1:10" ht="24">
      <c r="A187" s="5"/>
      <c r="B187" s="5">
        <v>601</v>
      </c>
      <c r="C187" s="26" t="s">
        <v>325</v>
      </c>
      <c r="D187" s="26" t="s">
        <v>361</v>
      </c>
      <c r="E187" s="13"/>
      <c r="F187" s="26"/>
      <c r="G187" s="15" t="s">
        <v>66</v>
      </c>
      <c r="H187" s="16">
        <f>H188</f>
        <v>8784</v>
      </c>
      <c r="I187" s="16">
        <f t="shared" ref="I187:J187" si="34">I188</f>
        <v>8784</v>
      </c>
      <c r="J187" s="16">
        <f t="shared" si="34"/>
        <v>8784</v>
      </c>
    </row>
    <row r="188" spans="1:10" ht="72">
      <c r="A188" s="5"/>
      <c r="B188" s="5">
        <v>601</v>
      </c>
      <c r="C188" s="17" t="s">
        <v>325</v>
      </c>
      <c r="D188" s="17" t="s">
        <v>361</v>
      </c>
      <c r="E188" s="14" t="s">
        <v>347</v>
      </c>
      <c r="F188" s="17"/>
      <c r="G188" s="18" t="s">
        <v>348</v>
      </c>
      <c r="H188" s="19">
        <f>H190</f>
        <v>8784</v>
      </c>
      <c r="I188" s="19">
        <f>I190</f>
        <v>8784</v>
      </c>
      <c r="J188" s="19">
        <f>J190</f>
        <v>8784</v>
      </c>
    </row>
    <row r="189" spans="1:10" ht="48">
      <c r="A189" s="5"/>
      <c r="B189" s="5">
        <v>601</v>
      </c>
      <c r="C189" s="5" t="s">
        <v>325</v>
      </c>
      <c r="D189" s="5" t="s">
        <v>361</v>
      </c>
      <c r="E189" s="6" t="s">
        <v>374</v>
      </c>
      <c r="F189" s="5"/>
      <c r="G189" s="4" t="s">
        <v>375</v>
      </c>
      <c r="H189" s="20">
        <f>H190</f>
        <v>8784</v>
      </c>
      <c r="I189" s="20">
        <f>I190</f>
        <v>8784</v>
      </c>
      <c r="J189" s="20">
        <f>J190</f>
        <v>8784</v>
      </c>
    </row>
    <row r="190" spans="1:10" ht="60">
      <c r="A190" s="5"/>
      <c r="B190" s="5">
        <v>601</v>
      </c>
      <c r="C190" s="5" t="s">
        <v>325</v>
      </c>
      <c r="D190" s="5" t="s">
        <v>361</v>
      </c>
      <c r="E190" s="6" t="s">
        <v>376</v>
      </c>
      <c r="F190" s="6"/>
      <c r="G190" s="4" t="s">
        <v>377</v>
      </c>
      <c r="H190" s="20">
        <f t="shared" ref="H190:J191" si="35">H191</f>
        <v>8784</v>
      </c>
      <c r="I190" s="20">
        <f t="shared" si="35"/>
        <v>8784</v>
      </c>
      <c r="J190" s="20">
        <f t="shared" si="35"/>
        <v>8784</v>
      </c>
    </row>
    <row r="191" spans="1:10" ht="192">
      <c r="A191" s="5"/>
      <c r="B191" s="5">
        <v>601</v>
      </c>
      <c r="C191" s="5" t="s">
        <v>325</v>
      </c>
      <c r="D191" s="5" t="s">
        <v>361</v>
      </c>
      <c r="E191" s="6" t="s">
        <v>67</v>
      </c>
      <c r="F191" s="5"/>
      <c r="G191" s="4" t="s">
        <v>68</v>
      </c>
      <c r="H191" s="20">
        <f t="shared" si="35"/>
        <v>8784</v>
      </c>
      <c r="I191" s="20">
        <f t="shared" si="35"/>
        <v>8784</v>
      </c>
      <c r="J191" s="20">
        <f t="shared" si="35"/>
        <v>8784</v>
      </c>
    </row>
    <row r="192" spans="1:10" ht="36">
      <c r="A192" s="5"/>
      <c r="B192" s="5">
        <v>601</v>
      </c>
      <c r="C192" s="5" t="s">
        <v>325</v>
      </c>
      <c r="D192" s="5" t="s">
        <v>361</v>
      </c>
      <c r="E192" s="6" t="s">
        <v>67</v>
      </c>
      <c r="F192" s="22" t="s">
        <v>65</v>
      </c>
      <c r="G192" s="23" t="s">
        <v>365</v>
      </c>
      <c r="H192" s="20">
        <v>8784</v>
      </c>
      <c r="I192" s="20">
        <v>8784</v>
      </c>
      <c r="J192" s="20">
        <v>8784</v>
      </c>
    </row>
    <row r="193" spans="1:11" ht="24">
      <c r="A193" s="5"/>
      <c r="B193" s="5">
        <v>601</v>
      </c>
      <c r="C193" s="26" t="s">
        <v>325</v>
      </c>
      <c r="D193" s="26" t="s">
        <v>366</v>
      </c>
      <c r="E193" s="66"/>
      <c r="F193" s="67"/>
      <c r="G193" s="45" t="s">
        <v>72</v>
      </c>
      <c r="H193" s="16">
        <f>H194+H199</f>
        <v>22005.024000000001</v>
      </c>
      <c r="I193" s="16">
        <f>I194+I199</f>
        <v>17114.923999999999</v>
      </c>
      <c r="J193" s="16">
        <f>J194+J199</f>
        <v>11650.058999999999</v>
      </c>
    </row>
    <row r="194" spans="1:11" ht="60">
      <c r="A194" s="5"/>
      <c r="B194" s="5">
        <v>601</v>
      </c>
      <c r="C194" s="17" t="s">
        <v>325</v>
      </c>
      <c r="D194" s="17" t="s">
        <v>366</v>
      </c>
      <c r="E194" s="14" t="s">
        <v>534</v>
      </c>
      <c r="F194" s="14"/>
      <c r="G194" s="18" t="s">
        <v>73</v>
      </c>
      <c r="H194" s="19">
        <f t="shared" ref="H194:K196" si="36">H195</f>
        <v>1338.124</v>
      </c>
      <c r="I194" s="19">
        <f t="shared" si="36"/>
        <v>1338.124</v>
      </c>
      <c r="J194" s="19">
        <f t="shared" si="36"/>
        <v>1132.259</v>
      </c>
    </row>
    <row r="195" spans="1:11" ht="60">
      <c r="A195" s="5"/>
      <c r="B195" s="5">
        <v>601</v>
      </c>
      <c r="C195" s="5" t="s">
        <v>325</v>
      </c>
      <c r="D195" s="5" t="s">
        <v>366</v>
      </c>
      <c r="E195" s="6" t="s">
        <v>536</v>
      </c>
      <c r="F195" s="6"/>
      <c r="G195" s="4" t="s">
        <v>537</v>
      </c>
      <c r="H195" s="20">
        <f t="shared" si="36"/>
        <v>1338.124</v>
      </c>
      <c r="I195" s="20">
        <f t="shared" si="36"/>
        <v>1338.124</v>
      </c>
      <c r="J195" s="20">
        <f t="shared" si="36"/>
        <v>1132.259</v>
      </c>
    </row>
    <row r="196" spans="1:11" ht="36">
      <c r="A196" s="5"/>
      <c r="B196" s="5">
        <v>601</v>
      </c>
      <c r="C196" s="5" t="s">
        <v>325</v>
      </c>
      <c r="D196" s="5" t="s">
        <v>366</v>
      </c>
      <c r="E196" s="6" t="s">
        <v>74</v>
      </c>
      <c r="F196" s="6"/>
      <c r="G196" s="4" t="s">
        <v>75</v>
      </c>
      <c r="H196" s="20">
        <f>H197</f>
        <v>1338.124</v>
      </c>
      <c r="I196" s="20">
        <f t="shared" si="36"/>
        <v>1338.124</v>
      </c>
      <c r="J196" s="20">
        <f t="shared" si="36"/>
        <v>1132.259</v>
      </c>
      <c r="K196" s="20">
        <f t="shared" si="36"/>
        <v>0</v>
      </c>
    </row>
    <row r="197" spans="1:11" ht="48">
      <c r="A197" s="5"/>
      <c r="B197" s="5">
        <v>601</v>
      </c>
      <c r="C197" s="5" t="s">
        <v>325</v>
      </c>
      <c r="D197" s="5" t="s">
        <v>366</v>
      </c>
      <c r="E197" s="6" t="s">
        <v>76</v>
      </c>
      <c r="F197" s="6"/>
      <c r="G197" s="4" t="s">
        <v>77</v>
      </c>
      <c r="H197" s="20">
        <f>H198</f>
        <v>1338.124</v>
      </c>
      <c r="I197" s="20">
        <f>I198</f>
        <v>1338.124</v>
      </c>
      <c r="J197" s="20">
        <f>J198</f>
        <v>1132.259</v>
      </c>
    </row>
    <row r="198" spans="1:11" ht="36">
      <c r="A198" s="5"/>
      <c r="B198" s="5">
        <v>601</v>
      </c>
      <c r="C198" s="5" t="s">
        <v>325</v>
      </c>
      <c r="D198" s="5" t="s">
        <v>366</v>
      </c>
      <c r="E198" s="6" t="s">
        <v>76</v>
      </c>
      <c r="F198" s="22" t="s">
        <v>65</v>
      </c>
      <c r="G198" s="23" t="s">
        <v>365</v>
      </c>
      <c r="H198" s="20">
        <v>1338.124</v>
      </c>
      <c r="I198" s="20">
        <v>1338.124</v>
      </c>
      <c r="J198" s="20">
        <v>1132.259</v>
      </c>
    </row>
    <row r="199" spans="1:11" ht="72">
      <c r="A199" s="5"/>
      <c r="B199" s="5">
        <v>601</v>
      </c>
      <c r="C199" s="17" t="s">
        <v>325</v>
      </c>
      <c r="D199" s="17" t="s">
        <v>366</v>
      </c>
      <c r="E199" s="14" t="s">
        <v>347</v>
      </c>
      <c r="F199" s="17"/>
      <c r="G199" s="18" t="s">
        <v>348</v>
      </c>
      <c r="H199" s="19">
        <f t="shared" ref="H199:J200" si="37">H200</f>
        <v>20666.900000000001</v>
      </c>
      <c r="I199" s="19">
        <f t="shared" si="37"/>
        <v>15776.8</v>
      </c>
      <c r="J199" s="19">
        <f t="shared" si="37"/>
        <v>10517.8</v>
      </c>
    </row>
    <row r="200" spans="1:11" ht="48">
      <c r="A200" s="5"/>
      <c r="B200" s="5">
        <v>601</v>
      </c>
      <c r="C200" s="5" t="s">
        <v>325</v>
      </c>
      <c r="D200" s="5" t="s">
        <v>366</v>
      </c>
      <c r="E200" s="6" t="s">
        <v>374</v>
      </c>
      <c r="F200" s="6"/>
      <c r="G200" s="4" t="s">
        <v>375</v>
      </c>
      <c r="H200" s="20">
        <f t="shared" si="37"/>
        <v>20666.900000000001</v>
      </c>
      <c r="I200" s="20">
        <f t="shared" si="37"/>
        <v>15776.8</v>
      </c>
      <c r="J200" s="20">
        <f t="shared" si="37"/>
        <v>10517.8</v>
      </c>
    </row>
    <row r="201" spans="1:11" ht="60">
      <c r="A201" s="5"/>
      <c r="B201" s="5">
        <v>601</v>
      </c>
      <c r="C201" s="5" t="s">
        <v>325</v>
      </c>
      <c r="D201" s="5" t="s">
        <v>366</v>
      </c>
      <c r="E201" s="6" t="s">
        <v>376</v>
      </c>
      <c r="F201" s="6"/>
      <c r="G201" s="4" t="s">
        <v>377</v>
      </c>
      <c r="H201" s="20">
        <f>H204+H202</f>
        <v>20666.900000000001</v>
      </c>
      <c r="I201" s="20">
        <f>I204+I202</f>
        <v>15776.8</v>
      </c>
      <c r="J201" s="20">
        <f>J204+J202</f>
        <v>10517.8</v>
      </c>
    </row>
    <row r="202" spans="1:11" ht="120">
      <c r="A202" s="5"/>
      <c r="B202" s="5">
        <v>601</v>
      </c>
      <c r="C202" s="5" t="s">
        <v>325</v>
      </c>
      <c r="D202" s="5" t="s">
        <v>366</v>
      </c>
      <c r="E202" s="33" t="s">
        <v>78</v>
      </c>
      <c r="F202" s="34"/>
      <c r="G202" s="30" t="s">
        <v>79</v>
      </c>
      <c r="H202" s="20">
        <f>H203</f>
        <v>2629.5</v>
      </c>
      <c r="I202" s="20">
        <f>I203</f>
        <v>7888.4</v>
      </c>
      <c r="J202" s="20">
        <f>J203</f>
        <v>5258.9</v>
      </c>
    </row>
    <row r="203" spans="1:11" ht="48">
      <c r="A203" s="5"/>
      <c r="B203" s="5">
        <v>601</v>
      </c>
      <c r="C203" s="5" t="s">
        <v>325</v>
      </c>
      <c r="D203" s="5" t="s">
        <v>366</v>
      </c>
      <c r="E203" s="33" t="s">
        <v>78</v>
      </c>
      <c r="F203" s="22">
        <v>400</v>
      </c>
      <c r="G203" s="4" t="s">
        <v>525</v>
      </c>
      <c r="H203" s="20">
        <v>2629.5</v>
      </c>
      <c r="I203" s="20">
        <v>7888.4</v>
      </c>
      <c r="J203" s="20">
        <v>5258.9</v>
      </c>
    </row>
    <row r="204" spans="1:11" ht="156">
      <c r="A204" s="5"/>
      <c r="B204" s="5">
        <v>601</v>
      </c>
      <c r="C204" s="5" t="s">
        <v>325</v>
      </c>
      <c r="D204" s="5" t="s">
        <v>366</v>
      </c>
      <c r="E204" s="33" t="s">
        <v>80</v>
      </c>
      <c r="F204" s="34"/>
      <c r="G204" s="30" t="s">
        <v>81</v>
      </c>
      <c r="H204" s="20">
        <f>H205</f>
        <v>18037.400000000001</v>
      </c>
      <c r="I204" s="20">
        <f>I205</f>
        <v>7888.4</v>
      </c>
      <c r="J204" s="20">
        <f>J205</f>
        <v>5258.9</v>
      </c>
    </row>
    <row r="205" spans="1:11" ht="48">
      <c r="A205" s="5"/>
      <c r="B205" s="5">
        <v>601</v>
      </c>
      <c r="C205" s="5" t="s">
        <v>325</v>
      </c>
      <c r="D205" s="5" t="s">
        <v>366</v>
      </c>
      <c r="E205" s="33" t="s">
        <v>80</v>
      </c>
      <c r="F205" s="22">
        <v>400</v>
      </c>
      <c r="G205" s="4" t="s">
        <v>525</v>
      </c>
      <c r="H205" s="20">
        <v>18037.400000000001</v>
      </c>
      <c r="I205" s="32">
        <v>7888.4</v>
      </c>
      <c r="J205" s="32">
        <v>5258.9</v>
      </c>
    </row>
    <row r="206" spans="1:11" ht="36">
      <c r="A206" s="5"/>
      <c r="B206" s="5">
        <v>601</v>
      </c>
      <c r="C206" s="26">
        <v>10</v>
      </c>
      <c r="D206" s="13" t="s">
        <v>380</v>
      </c>
      <c r="E206" s="49"/>
      <c r="F206" s="26"/>
      <c r="G206" s="15" t="s">
        <v>84</v>
      </c>
      <c r="H206" s="16">
        <f>H207</f>
        <v>879.8</v>
      </c>
      <c r="I206" s="16">
        <f>I207</f>
        <v>879.8</v>
      </c>
      <c r="J206" s="16">
        <f>J207</f>
        <v>879.8</v>
      </c>
    </row>
    <row r="207" spans="1:11" ht="72">
      <c r="A207" s="5"/>
      <c r="B207" s="5">
        <v>601</v>
      </c>
      <c r="C207" s="17">
        <v>10</v>
      </c>
      <c r="D207" s="14" t="s">
        <v>380</v>
      </c>
      <c r="E207" s="14" t="s">
        <v>52</v>
      </c>
      <c r="F207" s="17"/>
      <c r="G207" s="18" t="s">
        <v>53</v>
      </c>
      <c r="H207" s="19">
        <f t="shared" ref="H207:J208" si="38">H208</f>
        <v>879.8</v>
      </c>
      <c r="I207" s="19">
        <f t="shared" si="38"/>
        <v>879.8</v>
      </c>
      <c r="J207" s="19">
        <f t="shared" si="38"/>
        <v>879.8</v>
      </c>
    </row>
    <row r="208" spans="1:11" ht="120">
      <c r="A208" s="5"/>
      <c r="B208" s="5">
        <v>601</v>
      </c>
      <c r="C208" s="5">
        <v>10</v>
      </c>
      <c r="D208" s="6" t="s">
        <v>380</v>
      </c>
      <c r="E208" s="6" t="s">
        <v>54</v>
      </c>
      <c r="F208" s="5"/>
      <c r="G208" s="4" t="s">
        <v>55</v>
      </c>
      <c r="H208" s="20">
        <f t="shared" si="38"/>
        <v>879.8</v>
      </c>
      <c r="I208" s="20">
        <f t="shared" si="38"/>
        <v>879.8</v>
      </c>
      <c r="J208" s="20">
        <f t="shared" si="38"/>
        <v>879.8</v>
      </c>
    </row>
    <row r="209" spans="1:11" ht="60">
      <c r="A209" s="5"/>
      <c r="B209" s="5">
        <v>601</v>
      </c>
      <c r="C209" s="5">
        <v>10</v>
      </c>
      <c r="D209" s="6" t="s">
        <v>380</v>
      </c>
      <c r="E209" s="6" t="s">
        <v>85</v>
      </c>
      <c r="F209" s="5"/>
      <c r="G209" s="4" t="s">
        <v>86</v>
      </c>
      <c r="H209" s="20">
        <f>H210+H212+H214</f>
        <v>879.8</v>
      </c>
      <c r="I209" s="20">
        <f>I210+I212+I214</f>
        <v>879.8</v>
      </c>
      <c r="J209" s="20">
        <f>J210+J212+J214</f>
        <v>879.8</v>
      </c>
    </row>
    <row r="210" spans="1:11" ht="60">
      <c r="A210" s="5"/>
      <c r="B210" s="5">
        <v>601</v>
      </c>
      <c r="C210" s="5">
        <v>10</v>
      </c>
      <c r="D210" s="6" t="s">
        <v>380</v>
      </c>
      <c r="E210" s="6" t="s">
        <v>87</v>
      </c>
      <c r="F210" s="5"/>
      <c r="G210" s="4" t="s">
        <v>88</v>
      </c>
      <c r="H210" s="20">
        <f>H211</f>
        <v>229.8</v>
      </c>
      <c r="I210" s="20">
        <f>I211</f>
        <v>229.8</v>
      </c>
      <c r="J210" s="20">
        <f>J211</f>
        <v>229.8</v>
      </c>
    </row>
    <row r="211" spans="1:11" ht="36">
      <c r="A211" s="5"/>
      <c r="B211" s="5">
        <v>601</v>
      </c>
      <c r="C211" s="5">
        <v>10</v>
      </c>
      <c r="D211" s="6" t="s">
        <v>380</v>
      </c>
      <c r="E211" s="6" t="s">
        <v>87</v>
      </c>
      <c r="F211" s="22" t="s">
        <v>65</v>
      </c>
      <c r="G211" s="23" t="s">
        <v>365</v>
      </c>
      <c r="H211" s="20">
        <v>229.8</v>
      </c>
      <c r="I211" s="20">
        <v>229.8</v>
      </c>
      <c r="J211" s="20">
        <v>229.8</v>
      </c>
    </row>
    <row r="212" spans="1:11" ht="84">
      <c r="A212" s="5"/>
      <c r="B212" s="5">
        <v>601</v>
      </c>
      <c r="C212" s="5">
        <v>10</v>
      </c>
      <c r="D212" s="6" t="s">
        <v>380</v>
      </c>
      <c r="E212" s="6" t="s">
        <v>89</v>
      </c>
      <c r="F212" s="5"/>
      <c r="G212" s="4" t="s">
        <v>90</v>
      </c>
      <c r="H212" s="20">
        <f>H213</f>
        <v>400</v>
      </c>
      <c r="I212" s="20">
        <f>I213</f>
        <v>400</v>
      </c>
      <c r="J212" s="20">
        <f>J213</f>
        <v>400</v>
      </c>
    </row>
    <row r="213" spans="1:11" ht="72">
      <c r="A213" s="5"/>
      <c r="B213" s="5">
        <v>601</v>
      </c>
      <c r="C213" s="5">
        <v>10</v>
      </c>
      <c r="D213" s="6" t="s">
        <v>380</v>
      </c>
      <c r="E213" s="6" t="s">
        <v>89</v>
      </c>
      <c r="F213" s="36" t="s">
        <v>402</v>
      </c>
      <c r="G213" s="23" t="s">
        <v>403</v>
      </c>
      <c r="H213" s="20">
        <v>400</v>
      </c>
      <c r="I213" s="20">
        <v>400</v>
      </c>
      <c r="J213" s="20">
        <v>400</v>
      </c>
    </row>
    <row r="214" spans="1:11" ht="108">
      <c r="A214" s="5"/>
      <c r="B214" s="5">
        <v>601</v>
      </c>
      <c r="C214" s="5">
        <v>10</v>
      </c>
      <c r="D214" s="6" t="s">
        <v>380</v>
      </c>
      <c r="E214" s="6" t="s">
        <v>91</v>
      </c>
      <c r="F214" s="5"/>
      <c r="G214" s="4" t="s">
        <v>92</v>
      </c>
      <c r="H214" s="20">
        <f>H215</f>
        <v>250</v>
      </c>
      <c r="I214" s="20">
        <f>I215</f>
        <v>250</v>
      </c>
      <c r="J214" s="20">
        <f>J215</f>
        <v>250</v>
      </c>
    </row>
    <row r="215" spans="1:11" ht="72">
      <c r="A215" s="5"/>
      <c r="B215" s="5">
        <v>601</v>
      </c>
      <c r="C215" s="5">
        <v>10</v>
      </c>
      <c r="D215" s="6" t="s">
        <v>380</v>
      </c>
      <c r="E215" s="6" t="s">
        <v>91</v>
      </c>
      <c r="F215" s="36" t="s">
        <v>402</v>
      </c>
      <c r="G215" s="23" t="s">
        <v>403</v>
      </c>
      <c r="H215" s="20">
        <v>250</v>
      </c>
      <c r="I215" s="20">
        <v>250</v>
      </c>
      <c r="J215" s="20">
        <v>250</v>
      </c>
    </row>
    <row r="216" spans="1:11" ht="24">
      <c r="A216" s="5"/>
      <c r="B216" s="5">
        <v>601</v>
      </c>
      <c r="C216" s="9" t="s">
        <v>326</v>
      </c>
      <c r="D216" s="9" t="s">
        <v>343</v>
      </c>
      <c r="E216" s="42"/>
      <c r="F216" s="9"/>
      <c r="G216" s="10" t="s">
        <v>93</v>
      </c>
      <c r="H216" s="11">
        <f>H223+H241+H217</f>
        <v>43041.162000000004</v>
      </c>
      <c r="I216" s="11">
        <f>I223+I241+I217</f>
        <v>41857.65</v>
      </c>
      <c r="J216" s="11">
        <f>J223+J241+J217</f>
        <v>41857.65</v>
      </c>
      <c r="K216" s="2">
        <v>21777.059000000001</v>
      </c>
    </row>
    <row r="217" spans="1:11">
      <c r="A217" s="5"/>
      <c r="B217" s="5">
        <v>601</v>
      </c>
      <c r="C217" s="26">
        <v>11</v>
      </c>
      <c r="D217" s="13" t="s">
        <v>342</v>
      </c>
      <c r="E217" s="13"/>
      <c r="F217" s="26"/>
      <c r="G217" s="15" t="s">
        <v>94</v>
      </c>
      <c r="H217" s="16">
        <f t="shared" ref="H217:J221" si="39">H218</f>
        <v>2123.6559999999999</v>
      </c>
      <c r="I217" s="16">
        <f t="shared" si="39"/>
        <v>2123.6559999999999</v>
      </c>
      <c r="J217" s="16">
        <f t="shared" si="39"/>
        <v>2123.6559999999999</v>
      </c>
    </row>
    <row r="218" spans="1:11" ht="72">
      <c r="A218" s="5"/>
      <c r="B218" s="5">
        <v>601</v>
      </c>
      <c r="C218" s="6">
        <v>11</v>
      </c>
      <c r="D218" s="6" t="s">
        <v>342</v>
      </c>
      <c r="E218" s="14" t="s">
        <v>95</v>
      </c>
      <c r="F218" s="17"/>
      <c r="G218" s="18" t="s">
        <v>96</v>
      </c>
      <c r="H218" s="19">
        <f t="shared" si="39"/>
        <v>2123.6559999999999</v>
      </c>
      <c r="I218" s="19">
        <f t="shared" si="39"/>
        <v>2123.6559999999999</v>
      </c>
      <c r="J218" s="19">
        <f t="shared" si="39"/>
        <v>2123.6559999999999</v>
      </c>
    </row>
    <row r="219" spans="1:11" ht="72">
      <c r="A219" s="5"/>
      <c r="B219" s="5">
        <v>601</v>
      </c>
      <c r="C219" s="6">
        <v>11</v>
      </c>
      <c r="D219" s="6" t="s">
        <v>342</v>
      </c>
      <c r="E219" s="6" t="s">
        <v>97</v>
      </c>
      <c r="F219" s="5"/>
      <c r="G219" s="4" t="s">
        <v>98</v>
      </c>
      <c r="H219" s="20">
        <f t="shared" si="39"/>
        <v>2123.6559999999999</v>
      </c>
      <c r="I219" s="20">
        <f t="shared" si="39"/>
        <v>2123.6559999999999</v>
      </c>
      <c r="J219" s="20">
        <f t="shared" si="39"/>
        <v>2123.6559999999999</v>
      </c>
    </row>
    <row r="220" spans="1:11" ht="84">
      <c r="A220" s="5"/>
      <c r="B220" s="5">
        <v>601</v>
      </c>
      <c r="C220" s="6">
        <v>11</v>
      </c>
      <c r="D220" s="6" t="s">
        <v>342</v>
      </c>
      <c r="E220" s="6" t="s">
        <v>99</v>
      </c>
      <c r="F220" s="5"/>
      <c r="G220" s="4" t="s">
        <v>100</v>
      </c>
      <c r="H220" s="20">
        <f t="shared" si="39"/>
        <v>2123.6559999999999</v>
      </c>
      <c r="I220" s="20">
        <f t="shared" si="39"/>
        <v>2123.6559999999999</v>
      </c>
      <c r="J220" s="20">
        <f t="shared" si="39"/>
        <v>2123.6559999999999</v>
      </c>
    </row>
    <row r="221" spans="1:11" ht="84">
      <c r="A221" s="5"/>
      <c r="B221" s="5">
        <v>601</v>
      </c>
      <c r="C221" s="6">
        <v>11</v>
      </c>
      <c r="D221" s="6" t="s">
        <v>342</v>
      </c>
      <c r="E221" s="6" t="s">
        <v>101</v>
      </c>
      <c r="F221" s="5"/>
      <c r="G221" s="4" t="s">
        <v>102</v>
      </c>
      <c r="H221" s="20">
        <f t="shared" si="39"/>
        <v>2123.6559999999999</v>
      </c>
      <c r="I221" s="20">
        <f t="shared" si="39"/>
        <v>2123.6559999999999</v>
      </c>
      <c r="J221" s="20">
        <f t="shared" si="39"/>
        <v>2123.6559999999999</v>
      </c>
    </row>
    <row r="222" spans="1:11" ht="72">
      <c r="A222" s="5"/>
      <c r="B222" s="5">
        <v>601</v>
      </c>
      <c r="C222" s="6">
        <v>11</v>
      </c>
      <c r="D222" s="6" t="s">
        <v>342</v>
      </c>
      <c r="E222" s="6" t="s">
        <v>101</v>
      </c>
      <c r="F222" s="36" t="s">
        <v>402</v>
      </c>
      <c r="G222" s="23" t="s">
        <v>403</v>
      </c>
      <c r="H222" s="20">
        <v>2123.6559999999999</v>
      </c>
      <c r="I222" s="20">
        <v>2123.6559999999999</v>
      </c>
      <c r="J222" s="20">
        <v>2123.6559999999999</v>
      </c>
    </row>
    <row r="223" spans="1:11">
      <c r="A223" s="5"/>
      <c r="B223" s="5">
        <v>601</v>
      </c>
      <c r="C223" s="26" t="s">
        <v>326</v>
      </c>
      <c r="D223" s="26" t="s">
        <v>345</v>
      </c>
      <c r="E223" s="13"/>
      <c r="F223" s="26"/>
      <c r="G223" s="15" t="s">
        <v>103</v>
      </c>
      <c r="H223" s="16">
        <f>H224</f>
        <v>32550.838000000003</v>
      </c>
      <c r="I223" s="16">
        <f t="shared" ref="I223:J223" si="40">I224</f>
        <v>31449.003000000001</v>
      </c>
      <c r="J223" s="16">
        <f t="shared" si="40"/>
        <v>31449.003000000001</v>
      </c>
      <c r="K223" s="16">
        <f>K224</f>
        <v>0</v>
      </c>
    </row>
    <row r="224" spans="1:11" ht="72">
      <c r="A224" s="5"/>
      <c r="B224" s="5">
        <v>601</v>
      </c>
      <c r="C224" s="17" t="s">
        <v>326</v>
      </c>
      <c r="D224" s="17" t="s">
        <v>345</v>
      </c>
      <c r="E224" s="14" t="s">
        <v>95</v>
      </c>
      <c r="F224" s="17"/>
      <c r="G224" s="18" t="s">
        <v>96</v>
      </c>
      <c r="H224" s="19">
        <f>H225+H237</f>
        <v>32550.838000000003</v>
      </c>
      <c r="I224" s="19">
        <f>I225+I237</f>
        <v>31449.003000000001</v>
      </c>
      <c r="J224" s="19">
        <f>J225+J237</f>
        <v>31449.003000000001</v>
      </c>
    </row>
    <row r="225" spans="1:10" ht="48">
      <c r="A225" s="5"/>
      <c r="B225" s="5">
        <v>601</v>
      </c>
      <c r="C225" s="5" t="s">
        <v>326</v>
      </c>
      <c r="D225" s="5" t="s">
        <v>345</v>
      </c>
      <c r="E225" s="6" t="s">
        <v>104</v>
      </c>
      <c r="F225" s="5"/>
      <c r="G225" s="4" t="s">
        <v>105</v>
      </c>
      <c r="H225" s="20">
        <f>H226</f>
        <v>32310.838000000003</v>
      </c>
      <c r="I225" s="20">
        <f>I226</f>
        <v>31209.003000000001</v>
      </c>
      <c r="J225" s="20">
        <f>J226</f>
        <v>31209.003000000001</v>
      </c>
    </row>
    <row r="226" spans="1:10" ht="168">
      <c r="A226" s="5"/>
      <c r="B226" s="5">
        <v>601</v>
      </c>
      <c r="C226" s="5" t="s">
        <v>326</v>
      </c>
      <c r="D226" s="5" t="s">
        <v>345</v>
      </c>
      <c r="E226" s="6" t="s">
        <v>106</v>
      </c>
      <c r="F226" s="5"/>
      <c r="G226" s="4" t="s">
        <v>107</v>
      </c>
      <c r="H226" s="20">
        <f>H227+H229+H231+H235</f>
        <v>32310.838000000003</v>
      </c>
      <c r="I226" s="20">
        <f t="shared" ref="I226:J226" si="41">I227+I229+I231+I235</f>
        <v>31209.003000000001</v>
      </c>
      <c r="J226" s="20">
        <f t="shared" si="41"/>
        <v>31209.003000000001</v>
      </c>
    </row>
    <row r="227" spans="1:10" ht="192">
      <c r="A227" s="5"/>
      <c r="B227" s="5">
        <v>601</v>
      </c>
      <c r="C227" s="5" t="s">
        <v>326</v>
      </c>
      <c r="D227" s="5" t="s">
        <v>345</v>
      </c>
      <c r="E227" s="6" t="s">
        <v>108</v>
      </c>
      <c r="F227" s="5"/>
      <c r="G227" s="4" t="s">
        <v>109</v>
      </c>
      <c r="H227" s="20">
        <f>H228</f>
        <v>2832.2550000000001</v>
      </c>
      <c r="I227" s="20">
        <f>I228</f>
        <v>3000</v>
      </c>
      <c r="J227" s="20">
        <f>J228</f>
        <v>3000</v>
      </c>
    </row>
    <row r="228" spans="1:10" ht="48">
      <c r="A228" s="5"/>
      <c r="B228" s="5">
        <v>601</v>
      </c>
      <c r="C228" s="5" t="s">
        <v>326</v>
      </c>
      <c r="D228" s="5" t="s">
        <v>345</v>
      </c>
      <c r="E228" s="6" t="s">
        <v>108</v>
      </c>
      <c r="F228" s="22" t="s">
        <v>363</v>
      </c>
      <c r="G228" s="23" t="s">
        <v>364</v>
      </c>
      <c r="H228" s="20">
        <v>2832.2550000000001</v>
      </c>
      <c r="I228" s="20">
        <v>3000</v>
      </c>
      <c r="J228" s="20">
        <v>3000</v>
      </c>
    </row>
    <row r="229" spans="1:10" ht="60">
      <c r="A229" s="5"/>
      <c r="B229" s="5">
        <v>601</v>
      </c>
      <c r="C229" s="5" t="s">
        <v>326</v>
      </c>
      <c r="D229" s="5" t="s">
        <v>345</v>
      </c>
      <c r="E229" s="6" t="s">
        <v>110</v>
      </c>
      <c r="F229" s="5"/>
      <c r="G229" s="4" t="s">
        <v>111</v>
      </c>
      <c r="H229" s="20">
        <f>H230</f>
        <v>3065.2</v>
      </c>
      <c r="I229" s="20">
        <f>I230</f>
        <v>3065.2</v>
      </c>
      <c r="J229" s="20">
        <f>J230</f>
        <v>3065.2</v>
      </c>
    </row>
    <row r="230" spans="1:10" ht="144">
      <c r="A230" s="5"/>
      <c r="B230" s="5">
        <v>601</v>
      </c>
      <c r="C230" s="5" t="s">
        <v>326</v>
      </c>
      <c r="D230" s="5" t="s">
        <v>345</v>
      </c>
      <c r="E230" s="6" t="s">
        <v>110</v>
      </c>
      <c r="F230" s="22" t="s">
        <v>355</v>
      </c>
      <c r="G230" s="23" t="s">
        <v>356</v>
      </c>
      <c r="H230" s="20">
        <v>3065.2</v>
      </c>
      <c r="I230" s="20">
        <v>3065.2</v>
      </c>
      <c r="J230" s="20">
        <v>3065.2</v>
      </c>
    </row>
    <row r="231" spans="1:10" ht="36">
      <c r="A231" s="5"/>
      <c r="B231" s="5">
        <v>601</v>
      </c>
      <c r="C231" s="5" t="s">
        <v>326</v>
      </c>
      <c r="D231" s="5" t="s">
        <v>345</v>
      </c>
      <c r="E231" s="6" t="s">
        <v>276</v>
      </c>
      <c r="F231" s="5"/>
      <c r="G231" s="4" t="s">
        <v>277</v>
      </c>
      <c r="H231" s="20">
        <f>H232+H233+H234</f>
        <v>25143.803</v>
      </c>
      <c r="I231" s="20">
        <f t="shared" ref="I231:J231" si="42">I232+I233+I234</f>
        <v>25143.803</v>
      </c>
      <c r="J231" s="20">
        <f t="shared" si="42"/>
        <v>25143.803</v>
      </c>
    </row>
    <row r="232" spans="1:10" ht="144">
      <c r="A232" s="5"/>
      <c r="B232" s="5">
        <v>601</v>
      </c>
      <c r="C232" s="5" t="s">
        <v>326</v>
      </c>
      <c r="D232" s="5" t="s">
        <v>345</v>
      </c>
      <c r="E232" s="6" t="s">
        <v>276</v>
      </c>
      <c r="F232" s="22" t="s">
        <v>355</v>
      </c>
      <c r="G232" s="23" t="s">
        <v>356</v>
      </c>
      <c r="H232" s="20">
        <v>19315.828000000001</v>
      </c>
      <c r="I232" s="20">
        <v>19315.828000000001</v>
      </c>
      <c r="J232" s="20">
        <v>19315.828000000001</v>
      </c>
    </row>
    <row r="233" spans="1:10" ht="48">
      <c r="A233" s="5"/>
      <c r="B233" s="5">
        <v>601</v>
      </c>
      <c r="C233" s="5" t="s">
        <v>326</v>
      </c>
      <c r="D233" s="5" t="s">
        <v>345</v>
      </c>
      <c r="E233" s="6" t="s">
        <v>276</v>
      </c>
      <c r="F233" s="22" t="s">
        <v>363</v>
      </c>
      <c r="G233" s="23" t="s">
        <v>364</v>
      </c>
      <c r="H233" s="20">
        <v>5823.5</v>
      </c>
      <c r="I233" s="20">
        <v>5823.5</v>
      </c>
      <c r="J233" s="20">
        <v>5823.5</v>
      </c>
    </row>
    <row r="234" spans="1:10" ht="24">
      <c r="A234" s="5"/>
      <c r="B234" s="5">
        <v>601</v>
      </c>
      <c r="C234" s="5" t="s">
        <v>326</v>
      </c>
      <c r="D234" s="5" t="s">
        <v>345</v>
      </c>
      <c r="E234" s="6" t="s">
        <v>276</v>
      </c>
      <c r="F234" s="5" t="s">
        <v>394</v>
      </c>
      <c r="G234" s="4" t="s">
        <v>387</v>
      </c>
      <c r="H234" s="20">
        <v>4.4749999999999996</v>
      </c>
      <c r="I234" s="20">
        <v>4.4749999999999996</v>
      </c>
      <c r="J234" s="20">
        <v>4.4749999999999996</v>
      </c>
    </row>
    <row r="235" spans="1:10" ht="84">
      <c r="A235" s="5"/>
      <c r="B235" s="5">
        <v>601</v>
      </c>
      <c r="C235" s="5" t="s">
        <v>326</v>
      </c>
      <c r="D235" s="5" t="s">
        <v>345</v>
      </c>
      <c r="E235" s="6" t="s">
        <v>613</v>
      </c>
      <c r="F235" s="22"/>
      <c r="G235" s="23" t="s">
        <v>612</v>
      </c>
      <c r="H235" s="20">
        <f>H236</f>
        <v>1269.58</v>
      </c>
      <c r="I235" s="20">
        <f>I236</f>
        <v>0</v>
      </c>
      <c r="J235" s="20">
        <f>J236</f>
        <v>0</v>
      </c>
    </row>
    <row r="236" spans="1:10" ht="48">
      <c r="A236" s="5"/>
      <c r="B236" s="5">
        <v>601</v>
      </c>
      <c r="C236" s="5" t="s">
        <v>326</v>
      </c>
      <c r="D236" s="5" t="s">
        <v>345</v>
      </c>
      <c r="E236" s="6" t="s">
        <v>613</v>
      </c>
      <c r="F236" s="22" t="s">
        <v>363</v>
      </c>
      <c r="G236" s="23" t="s">
        <v>364</v>
      </c>
      <c r="H236" s="20">
        <v>1269.58</v>
      </c>
      <c r="I236" s="20">
        <v>0</v>
      </c>
      <c r="J236" s="20">
        <v>0</v>
      </c>
    </row>
    <row r="237" spans="1:10" ht="72">
      <c r="A237" s="5"/>
      <c r="B237" s="5">
        <v>601</v>
      </c>
      <c r="C237" s="5" t="s">
        <v>326</v>
      </c>
      <c r="D237" s="5" t="s">
        <v>345</v>
      </c>
      <c r="E237" s="6" t="s">
        <v>97</v>
      </c>
      <c r="F237" s="5"/>
      <c r="G237" s="4" t="s">
        <v>98</v>
      </c>
      <c r="H237" s="20">
        <f t="shared" ref="H237:J239" si="43">H238</f>
        <v>240</v>
      </c>
      <c r="I237" s="20">
        <f t="shared" si="43"/>
        <v>240</v>
      </c>
      <c r="J237" s="20">
        <f t="shared" si="43"/>
        <v>240</v>
      </c>
    </row>
    <row r="238" spans="1:10" ht="84">
      <c r="A238" s="5"/>
      <c r="B238" s="5">
        <v>601</v>
      </c>
      <c r="C238" s="5" t="s">
        <v>326</v>
      </c>
      <c r="D238" s="5" t="s">
        <v>345</v>
      </c>
      <c r="E238" s="6" t="s">
        <v>99</v>
      </c>
      <c r="F238" s="5"/>
      <c r="G238" s="4" t="s">
        <v>100</v>
      </c>
      <c r="H238" s="20">
        <f>H239</f>
        <v>240</v>
      </c>
      <c r="I238" s="20">
        <f t="shared" si="43"/>
        <v>240</v>
      </c>
      <c r="J238" s="20">
        <f t="shared" si="43"/>
        <v>240</v>
      </c>
    </row>
    <row r="239" spans="1:10" ht="72">
      <c r="A239" s="5"/>
      <c r="B239" s="5">
        <v>601</v>
      </c>
      <c r="C239" s="5" t="s">
        <v>326</v>
      </c>
      <c r="D239" s="5" t="s">
        <v>345</v>
      </c>
      <c r="E239" s="6" t="s">
        <v>112</v>
      </c>
      <c r="F239" s="5"/>
      <c r="G239" s="4" t="s">
        <v>113</v>
      </c>
      <c r="H239" s="20">
        <f t="shared" si="43"/>
        <v>240</v>
      </c>
      <c r="I239" s="20">
        <f t="shared" si="43"/>
        <v>240</v>
      </c>
      <c r="J239" s="20">
        <f t="shared" si="43"/>
        <v>240</v>
      </c>
    </row>
    <row r="240" spans="1:10" ht="48">
      <c r="A240" s="5"/>
      <c r="B240" s="5">
        <v>601</v>
      </c>
      <c r="C240" s="5" t="s">
        <v>326</v>
      </c>
      <c r="D240" s="5" t="s">
        <v>345</v>
      </c>
      <c r="E240" s="6" t="s">
        <v>112</v>
      </c>
      <c r="F240" s="22" t="s">
        <v>363</v>
      </c>
      <c r="G240" s="23" t="s">
        <v>364</v>
      </c>
      <c r="H240" s="20">
        <v>240</v>
      </c>
      <c r="I240" s="20">
        <v>240</v>
      </c>
      <c r="J240" s="20">
        <v>240</v>
      </c>
    </row>
    <row r="241" spans="1:10" ht="24">
      <c r="A241" s="5"/>
      <c r="B241" s="5">
        <v>601</v>
      </c>
      <c r="C241" s="13">
        <v>11</v>
      </c>
      <c r="D241" s="13" t="s">
        <v>361</v>
      </c>
      <c r="E241" s="13"/>
      <c r="F241" s="26"/>
      <c r="G241" s="15" t="s">
        <v>114</v>
      </c>
      <c r="H241" s="16">
        <f>H247+H242</f>
        <v>8366.6679999999997</v>
      </c>
      <c r="I241" s="16">
        <f>I247+I242</f>
        <v>8284.991</v>
      </c>
      <c r="J241" s="16">
        <f>J247+J242</f>
        <v>8284.991</v>
      </c>
    </row>
    <row r="242" spans="1:10" ht="72">
      <c r="A242" s="5"/>
      <c r="B242" s="5">
        <v>601</v>
      </c>
      <c r="C242" s="6">
        <v>11</v>
      </c>
      <c r="D242" s="6" t="s">
        <v>361</v>
      </c>
      <c r="E242" s="14" t="s">
        <v>583</v>
      </c>
      <c r="F242" s="17"/>
      <c r="G242" s="18" t="s">
        <v>584</v>
      </c>
      <c r="H242" s="19">
        <f t="shared" ref="H242:J244" si="44">H243</f>
        <v>2860.8679999999999</v>
      </c>
      <c r="I242" s="19">
        <f t="shared" si="44"/>
        <v>2860.8679999999999</v>
      </c>
      <c r="J242" s="19">
        <f t="shared" si="44"/>
        <v>2860.8679999999999</v>
      </c>
    </row>
    <row r="243" spans="1:10" ht="48">
      <c r="A243" s="5"/>
      <c r="B243" s="5">
        <v>601</v>
      </c>
      <c r="C243" s="6">
        <v>11</v>
      </c>
      <c r="D243" s="6" t="s">
        <v>361</v>
      </c>
      <c r="E243" s="6" t="s">
        <v>3</v>
      </c>
      <c r="F243" s="5"/>
      <c r="G243" s="4" t="s">
        <v>4</v>
      </c>
      <c r="H243" s="20">
        <f t="shared" si="44"/>
        <v>2860.8679999999999</v>
      </c>
      <c r="I243" s="20">
        <f t="shared" si="44"/>
        <v>2860.8679999999999</v>
      </c>
      <c r="J243" s="20">
        <f t="shared" si="44"/>
        <v>2860.8679999999999</v>
      </c>
    </row>
    <row r="244" spans="1:10" ht="108">
      <c r="A244" s="5"/>
      <c r="B244" s="5">
        <v>601</v>
      </c>
      <c r="C244" s="6">
        <v>11</v>
      </c>
      <c r="D244" s="6" t="s">
        <v>361</v>
      </c>
      <c r="E244" s="6" t="s">
        <v>5</v>
      </c>
      <c r="F244" s="5"/>
      <c r="G244" s="4" t="s">
        <v>6</v>
      </c>
      <c r="H244" s="20">
        <f>H245</f>
        <v>2860.8679999999999</v>
      </c>
      <c r="I244" s="20">
        <f t="shared" si="44"/>
        <v>2860.8679999999999</v>
      </c>
      <c r="J244" s="20">
        <f t="shared" si="44"/>
        <v>2860.8679999999999</v>
      </c>
    </row>
    <row r="245" spans="1:10" ht="84">
      <c r="A245" s="5"/>
      <c r="B245" s="5">
        <v>601</v>
      </c>
      <c r="C245" s="6">
        <v>11</v>
      </c>
      <c r="D245" s="6" t="s">
        <v>361</v>
      </c>
      <c r="E245" s="6" t="s">
        <v>7</v>
      </c>
      <c r="F245" s="5"/>
      <c r="G245" s="4" t="s">
        <v>8</v>
      </c>
      <c r="H245" s="20">
        <f>H246</f>
        <v>2860.8679999999999</v>
      </c>
      <c r="I245" s="20">
        <f>I246</f>
        <v>2860.8679999999999</v>
      </c>
      <c r="J245" s="20">
        <f>J246</f>
        <v>2860.8679999999999</v>
      </c>
    </row>
    <row r="246" spans="1:10" ht="72">
      <c r="A246" s="5"/>
      <c r="B246" s="5">
        <v>601</v>
      </c>
      <c r="C246" s="6">
        <v>11</v>
      </c>
      <c r="D246" s="6" t="s">
        <v>361</v>
      </c>
      <c r="E246" s="6" t="s">
        <v>7</v>
      </c>
      <c r="F246" s="22" t="s">
        <v>402</v>
      </c>
      <c r="G246" s="23" t="s">
        <v>403</v>
      </c>
      <c r="H246" s="20">
        <v>2860.8679999999999</v>
      </c>
      <c r="I246" s="20">
        <v>2860.8679999999999</v>
      </c>
      <c r="J246" s="20">
        <v>2860.8679999999999</v>
      </c>
    </row>
    <row r="247" spans="1:10" ht="72">
      <c r="A247" s="5"/>
      <c r="B247" s="5">
        <v>601</v>
      </c>
      <c r="C247" s="6">
        <v>11</v>
      </c>
      <c r="D247" s="6" t="s">
        <v>361</v>
      </c>
      <c r="E247" s="14" t="s">
        <v>95</v>
      </c>
      <c r="F247" s="17"/>
      <c r="G247" s="18" t="s">
        <v>96</v>
      </c>
      <c r="H247" s="19">
        <f>H248</f>
        <v>5505.7999999999993</v>
      </c>
      <c r="I247" s="19">
        <f>I248</f>
        <v>5424.1229999999996</v>
      </c>
      <c r="J247" s="19">
        <f>J248</f>
        <v>5424.1229999999996</v>
      </c>
    </row>
    <row r="248" spans="1:10" ht="72">
      <c r="A248" s="5"/>
      <c r="B248" s="5">
        <v>601</v>
      </c>
      <c r="C248" s="6">
        <v>11</v>
      </c>
      <c r="D248" s="6" t="s">
        <v>361</v>
      </c>
      <c r="E248" s="6" t="s">
        <v>97</v>
      </c>
      <c r="F248" s="5"/>
      <c r="G248" s="4" t="s">
        <v>98</v>
      </c>
      <c r="H248" s="20">
        <f>H249+H252</f>
        <v>5505.7999999999993</v>
      </c>
      <c r="I248" s="20">
        <f t="shared" ref="I248:J248" si="45">I249+I252</f>
        <v>5424.1229999999996</v>
      </c>
      <c r="J248" s="20">
        <f t="shared" si="45"/>
        <v>5424.1229999999996</v>
      </c>
    </row>
    <row r="249" spans="1:10" ht="84">
      <c r="A249" s="5"/>
      <c r="B249" s="5">
        <v>601</v>
      </c>
      <c r="C249" s="6">
        <v>11</v>
      </c>
      <c r="D249" s="6" t="s">
        <v>361</v>
      </c>
      <c r="E249" s="6" t="s">
        <v>99</v>
      </c>
      <c r="F249" s="5"/>
      <c r="G249" s="4" t="s">
        <v>100</v>
      </c>
      <c r="H249" s="20">
        <f t="shared" ref="H249:J250" si="46">H250</f>
        <v>5424.1229999999996</v>
      </c>
      <c r="I249" s="20">
        <f t="shared" si="46"/>
        <v>5424.1229999999996</v>
      </c>
      <c r="J249" s="20">
        <f t="shared" si="46"/>
        <v>5424.1229999999996</v>
      </c>
    </row>
    <row r="250" spans="1:10" ht="84">
      <c r="A250" s="5"/>
      <c r="B250" s="5">
        <v>601</v>
      </c>
      <c r="C250" s="6">
        <v>11</v>
      </c>
      <c r="D250" s="6" t="s">
        <v>361</v>
      </c>
      <c r="E250" s="6" t="s">
        <v>101</v>
      </c>
      <c r="F250" s="5"/>
      <c r="G250" s="4" t="s">
        <v>102</v>
      </c>
      <c r="H250" s="20">
        <f t="shared" si="46"/>
        <v>5424.1229999999996</v>
      </c>
      <c r="I250" s="20">
        <f t="shared" si="46"/>
        <v>5424.1229999999996</v>
      </c>
      <c r="J250" s="20">
        <f t="shared" si="46"/>
        <v>5424.1229999999996</v>
      </c>
    </row>
    <row r="251" spans="1:10" ht="72">
      <c r="A251" s="5"/>
      <c r="B251" s="5">
        <v>601</v>
      </c>
      <c r="C251" s="6">
        <v>11</v>
      </c>
      <c r="D251" s="6" t="s">
        <v>361</v>
      </c>
      <c r="E251" s="6" t="s">
        <v>101</v>
      </c>
      <c r="F251" s="36" t="s">
        <v>402</v>
      </c>
      <c r="G251" s="23" t="s">
        <v>403</v>
      </c>
      <c r="H251" s="20">
        <v>5424.1229999999996</v>
      </c>
      <c r="I251" s="20">
        <v>5424.1229999999996</v>
      </c>
      <c r="J251" s="20">
        <v>5424.1229999999996</v>
      </c>
    </row>
    <row r="252" spans="1:10" ht="36">
      <c r="A252" s="5"/>
      <c r="B252" s="5">
        <v>601</v>
      </c>
      <c r="C252" s="6">
        <v>11</v>
      </c>
      <c r="D252" s="6" t="s">
        <v>361</v>
      </c>
      <c r="E252" s="6" t="s">
        <v>642</v>
      </c>
      <c r="F252" s="5"/>
      <c r="G252" s="4" t="s">
        <v>643</v>
      </c>
      <c r="H252" s="20">
        <f t="shared" ref="H252:J253" si="47">H253</f>
        <v>81.677000000000007</v>
      </c>
      <c r="I252" s="20">
        <f t="shared" si="47"/>
        <v>0</v>
      </c>
      <c r="J252" s="20">
        <f t="shared" si="47"/>
        <v>0</v>
      </c>
    </row>
    <row r="253" spans="1:10" ht="111.75" customHeight="1">
      <c r="A253" s="5"/>
      <c r="B253" s="5">
        <v>601</v>
      </c>
      <c r="C253" s="6">
        <v>11</v>
      </c>
      <c r="D253" s="6" t="s">
        <v>361</v>
      </c>
      <c r="E253" s="6" t="s">
        <v>644</v>
      </c>
      <c r="F253" s="5"/>
      <c r="G253" s="47" t="s">
        <v>662</v>
      </c>
      <c r="H253" s="20">
        <f t="shared" si="47"/>
        <v>81.677000000000007</v>
      </c>
      <c r="I253" s="20">
        <f t="shared" si="47"/>
        <v>0</v>
      </c>
      <c r="J253" s="20">
        <f t="shared" si="47"/>
        <v>0</v>
      </c>
    </row>
    <row r="254" spans="1:10" ht="72">
      <c r="A254" s="5"/>
      <c r="B254" s="5">
        <v>601</v>
      </c>
      <c r="C254" s="6">
        <v>11</v>
      </c>
      <c r="D254" s="6" t="s">
        <v>361</v>
      </c>
      <c r="E254" s="6" t="s">
        <v>644</v>
      </c>
      <c r="F254" s="22" t="s">
        <v>402</v>
      </c>
      <c r="G254" s="23" t="s">
        <v>403</v>
      </c>
      <c r="H254" s="20">
        <v>81.677000000000007</v>
      </c>
      <c r="I254" s="20">
        <v>0</v>
      </c>
      <c r="J254" s="20">
        <v>0</v>
      </c>
    </row>
    <row r="255" spans="1:10" ht="24">
      <c r="A255" s="5"/>
      <c r="B255" s="5">
        <v>601</v>
      </c>
      <c r="C255" s="9" t="s">
        <v>327</v>
      </c>
      <c r="D255" s="9" t="s">
        <v>343</v>
      </c>
      <c r="E255" s="42"/>
      <c r="F255" s="9"/>
      <c r="G255" s="10" t="s">
        <v>115</v>
      </c>
      <c r="H255" s="11">
        <f t="shared" ref="H255:J258" si="48">H256</f>
        <v>3931.84</v>
      </c>
      <c r="I255" s="11">
        <f t="shared" si="48"/>
        <v>3931.84</v>
      </c>
      <c r="J255" s="11">
        <f t="shared" si="48"/>
        <v>3931.84</v>
      </c>
    </row>
    <row r="256" spans="1:10" ht="36">
      <c r="A256" s="5"/>
      <c r="B256" s="5">
        <v>601</v>
      </c>
      <c r="C256" s="15" t="s">
        <v>327</v>
      </c>
      <c r="D256" s="15" t="s">
        <v>366</v>
      </c>
      <c r="E256" s="68"/>
      <c r="F256" s="15"/>
      <c r="G256" s="15" t="s">
        <v>116</v>
      </c>
      <c r="H256" s="69">
        <f t="shared" si="48"/>
        <v>3931.84</v>
      </c>
      <c r="I256" s="69">
        <f t="shared" si="48"/>
        <v>3931.84</v>
      </c>
      <c r="J256" s="69">
        <f t="shared" si="48"/>
        <v>3931.84</v>
      </c>
    </row>
    <row r="257" spans="1:11" ht="72">
      <c r="A257" s="5"/>
      <c r="B257" s="5">
        <v>601</v>
      </c>
      <c r="C257" s="17" t="s">
        <v>327</v>
      </c>
      <c r="D257" s="17" t="s">
        <v>366</v>
      </c>
      <c r="E257" s="14" t="s">
        <v>52</v>
      </c>
      <c r="F257" s="17"/>
      <c r="G257" s="18" t="s">
        <v>53</v>
      </c>
      <c r="H257" s="19">
        <f t="shared" si="48"/>
        <v>3931.84</v>
      </c>
      <c r="I257" s="19">
        <f t="shared" si="48"/>
        <v>3931.84</v>
      </c>
      <c r="J257" s="19">
        <f t="shared" si="48"/>
        <v>3931.84</v>
      </c>
    </row>
    <row r="258" spans="1:11" ht="120">
      <c r="A258" s="5"/>
      <c r="B258" s="5">
        <v>601</v>
      </c>
      <c r="C258" s="5" t="s">
        <v>327</v>
      </c>
      <c r="D258" s="5" t="s">
        <v>366</v>
      </c>
      <c r="E258" s="6" t="s">
        <v>54</v>
      </c>
      <c r="F258" s="5"/>
      <c r="G258" s="4" t="s">
        <v>55</v>
      </c>
      <c r="H258" s="20">
        <f t="shared" si="48"/>
        <v>3931.84</v>
      </c>
      <c r="I258" s="20">
        <f t="shared" si="48"/>
        <v>3931.84</v>
      </c>
      <c r="J258" s="20">
        <f t="shared" si="48"/>
        <v>3931.84</v>
      </c>
    </row>
    <row r="259" spans="1:11" ht="168">
      <c r="A259" s="5"/>
      <c r="B259" s="5">
        <v>601</v>
      </c>
      <c r="C259" s="5" t="s">
        <v>327</v>
      </c>
      <c r="D259" s="5" t="s">
        <v>366</v>
      </c>
      <c r="E259" s="6" t="s">
        <v>117</v>
      </c>
      <c r="F259" s="5"/>
      <c r="G259" s="4" t="s">
        <v>118</v>
      </c>
      <c r="H259" s="20">
        <f>H260+H262+H264</f>
        <v>3931.84</v>
      </c>
      <c r="I259" s="20">
        <f t="shared" ref="I259:J259" si="49">I260+I262+I264</f>
        <v>3931.84</v>
      </c>
      <c r="J259" s="20">
        <f t="shared" si="49"/>
        <v>3931.84</v>
      </c>
    </row>
    <row r="260" spans="1:11" ht="48.75" customHeight="1">
      <c r="A260" s="5"/>
      <c r="B260" s="5">
        <v>601</v>
      </c>
      <c r="C260" s="5" t="s">
        <v>327</v>
      </c>
      <c r="D260" s="5" t="s">
        <v>366</v>
      </c>
      <c r="E260" s="6" t="s">
        <v>119</v>
      </c>
      <c r="F260" s="5"/>
      <c r="G260" s="70" t="s">
        <v>734</v>
      </c>
      <c r="H260" s="20">
        <f>H261</f>
        <v>3083.58</v>
      </c>
      <c r="I260" s="20">
        <f>I261</f>
        <v>3083.58</v>
      </c>
      <c r="J260" s="20">
        <f>J261</f>
        <v>3083.58</v>
      </c>
    </row>
    <row r="261" spans="1:11" ht="72">
      <c r="A261" s="5"/>
      <c r="B261" s="5">
        <v>601</v>
      </c>
      <c r="C261" s="5" t="s">
        <v>327</v>
      </c>
      <c r="D261" s="5" t="s">
        <v>366</v>
      </c>
      <c r="E261" s="6" t="s">
        <v>119</v>
      </c>
      <c r="F261" s="36" t="s">
        <v>402</v>
      </c>
      <c r="G261" s="23" t="s">
        <v>403</v>
      </c>
      <c r="H261" s="20">
        <v>3083.58</v>
      </c>
      <c r="I261" s="20">
        <v>3083.58</v>
      </c>
      <c r="J261" s="20">
        <v>3083.58</v>
      </c>
    </row>
    <row r="262" spans="1:11" ht="84">
      <c r="A262" s="5"/>
      <c r="B262" s="5">
        <v>601</v>
      </c>
      <c r="C262" s="5" t="s">
        <v>327</v>
      </c>
      <c r="D262" s="5" t="s">
        <v>366</v>
      </c>
      <c r="E262" s="6" t="s">
        <v>120</v>
      </c>
      <c r="F262" s="5"/>
      <c r="G262" s="4" t="s">
        <v>121</v>
      </c>
      <c r="H262" s="20">
        <f>H263</f>
        <v>348.26</v>
      </c>
      <c r="I262" s="20">
        <f t="shared" ref="I262:J262" si="50">I263</f>
        <v>348.26</v>
      </c>
      <c r="J262" s="20">
        <f t="shared" si="50"/>
        <v>348.26</v>
      </c>
      <c r="K262" s="20" t="e">
        <f>K263+#REF!</f>
        <v>#REF!</v>
      </c>
    </row>
    <row r="263" spans="1:11" ht="48">
      <c r="A263" s="5"/>
      <c r="B263" s="5">
        <v>601</v>
      </c>
      <c r="C263" s="5" t="s">
        <v>327</v>
      </c>
      <c r="D263" s="5" t="s">
        <v>366</v>
      </c>
      <c r="E263" s="6" t="s">
        <v>120</v>
      </c>
      <c r="F263" s="22" t="s">
        <v>363</v>
      </c>
      <c r="G263" s="23" t="s">
        <v>364</v>
      </c>
      <c r="H263" s="20">
        <v>348.26</v>
      </c>
      <c r="I263" s="20">
        <v>348.26</v>
      </c>
      <c r="J263" s="20">
        <v>348.26</v>
      </c>
    </row>
    <row r="264" spans="1:11" ht="66.75" customHeight="1">
      <c r="A264" s="5"/>
      <c r="B264" s="5">
        <v>601</v>
      </c>
      <c r="C264" s="5" t="s">
        <v>327</v>
      </c>
      <c r="D264" s="5" t="s">
        <v>366</v>
      </c>
      <c r="E264" s="6" t="s">
        <v>735</v>
      </c>
      <c r="F264" s="36"/>
      <c r="G264" s="23" t="s">
        <v>736</v>
      </c>
      <c r="H264" s="20">
        <f>H265</f>
        <v>500</v>
      </c>
      <c r="I264" s="20">
        <f t="shared" ref="I264:J264" si="51">I265</f>
        <v>500</v>
      </c>
      <c r="J264" s="20">
        <f t="shared" si="51"/>
        <v>500</v>
      </c>
    </row>
    <row r="265" spans="1:11" ht="72">
      <c r="A265" s="5"/>
      <c r="B265" s="5">
        <v>601</v>
      </c>
      <c r="C265" s="5" t="s">
        <v>327</v>
      </c>
      <c r="D265" s="5" t="s">
        <v>366</v>
      </c>
      <c r="E265" s="6" t="s">
        <v>735</v>
      </c>
      <c r="F265" s="36" t="s">
        <v>402</v>
      </c>
      <c r="G265" s="23" t="s">
        <v>403</v>
      </c>
      <c r="H265" s="20">
        <v>500</v>
      </c>
      <c r="I265" s="20">
        <v>500</v>
      </c>
      <c r="J265" s="20">
        <v>500</v>
      </c>
    </row>
    <row r="266" spans="1:11" ht="24">
      <c r="A266" s="9">
        <v>2</v>
      </c>
      <c r="B266" s="9">
        <v>742</v>
      </c>
      <c r="C266" s="9"/>
      <c r="D266" s="9"/>
      <c r="E266" s="42"/>
      <c r="F266" s="9"/>
      <c r="G266" s="15" t="s">
        <v>122</v>
      </c>
      <c r="H266" s="11">
        <f>H267</f>
        <v>11104.777</v>
      </c>
      <c r="I266" s="11">
        <f>I267</f>
        <v>18925.127</v>
      </c>
      <c r="J266" s="11">
        <f>J267</f>
        <v>18925.127</v>
      </c>
      <c r="K266" s="2">
        <v>8059.9669999999996</v>
      </c>
    </row>
    <row r="267" spans="1:11" ht="24">
      <c r="A267" s="9"/>
      <c r="B267" s="5">
        <v>742</v>
      </c>
      <c r="C267" s="9" t="s">
        <v>342</v>
      </c>
      <c r="D267" s="9" t="s">
        <v>343</v>
      </c>
      <c r="E267" s="5"/>
      <c r="F267" s="5"/>
      <c r="G267" s="10" t="s">
        <v>344</v>
      </c>
      <c r="H267" s="11">
        <f>H268+H278</f>
        <v>11104.777</v>
      </c>
      <c r="I267" s="11">
        <f>I268+I278</f>
        <v>18925.127</v>
      </c>
      <c r="J267" s="11">
        <f>J268+J278</f>
        <v>18925.127</v>
      </c>
      <c r="K267" s="11">
        <f>K268</f>
        <v>0</v>
      </c>
    </row>
    <row r="268" spans="1:11" ht="120">
      <c r="A268" s="5"/>
      <c r="B268" s="5">
        <v>742</v>
      </c>
      <c r="C268" s="26" t="s">
        <v>342</v>
      </c>
      <c r="D268" s="26" t="s">
        <v>361</v>
      </c>
      <c r="E268" s="13"/>
      <c r="F268" s="26"/>
      <c r="G268" s="15" t="s">
        <v>362</v>
      </c>
      <c r="H268" s="16">
        <f t="shared" ref="H268:J269" si="52">H269</f>
        <v>9425.1270000000004</v>
      </c>
      <c r="I268" s="16">
        <f t="shared" si="52"/>
        <v>9425.1270000000004</v>
      </c>
      <c r="J268" s="16">
        <f t="shared" si="52"/>
        <v>9425.1270000000004</v>
      </c>
    </row>
    <row r="269" spans="1:11" ht="36">
      <c r="A269" s="5"/>
      <c r="B269" s="5">
        <v>742</v>
      </c>
      <c r="C269" s="5" t="s">
        <v>342</v>
      </c>
      <c r="D269" s="5" t="s">
        <v>361</v>
      </c>
      <c r="E269" s="6" t="s">
        <v>357</v>
      </c>
      <c r="F269" s="5"/>
      <c r="G269" s="4" t="s">
        <v>358</v>
      </c>
      <c r="H269" s="20">
        <f t="shared" si="52"/>
        <v>9425.1270000000004</v>
      </c>
      <c r="I269" s="20">
        <f t="shared" si="52"/>
        <v>9425.1270000000004</v>
      </c>
      <c r="J269" s="20">
        <f t="shared" si="52"/>
        <v>9425.1270000000004</v>
      </c>
      <c r="K269" s="20">
        <f>K270+K279</f>
        <v>0</v>
      </c>
    </row>
    <row r="270" spans="1:11" ht="72">
      <c r="A270" s="5"/>
      <c r="B270" s="5">
        <v>742</v>
      </c>
      <c r="C270" s="5" t="s">
        <v>342</v>
      </c>
      <c r="D270" s="5" t="s">
        <v>361</v>
      </c>
      <c r="E270" s="6" t="s">
        <v>359</v>
      </c>
      <c r="F270" s="5"/>
      <c r="G270" s="4" t="s">
        <v>360</v>
      </c>
      <c r="H270" s="20">
        <f>H271+H274+H276</f>
        <v>9425.1270000000004</v>
      </c>
      <c r="I270" s="20">
        <f>I271+I274+I276</f>
        <v>9425.1270000000004</v>
      </c>
      <c r="J270" s="20">
        <f>J271+J274+J276</f>
        <v>9425.1270000000004</v>
      </c>
    </row>
    <row r="271" spans="1:11" ht="72">
      <c r="A271" s="5"/>
      <c r="B271" s="5">
        <v>742</v>
      </c>
      <c r="C271" s="5" t="s">
        <v>342</v>
      </c>
      <c r="D271" s="5" t="s">
        <v>361</v>
      </c>
      <c r="E271" s="6" t="s">
        <v>123</v>
      </c>
      <c r="F271" s="5"/>
      <c r="G271" s="4" t="s">
        <v>124</v>
      </c>
      <c r="H271" s="20">
        <f>H272+H273</f>
        <v>2377.5169999999998</v>
      </c>
      <c r="I271" s="20">
        <f>I272+I273</f>
        <v>2377.5169999999998</v>
      </c>
      <c r="J271" s="20">
        <f>J272+J273</f>
        <v>2377.5169999999998</v>
      </c>
    </row>
    <row r="272" spans="1:11" ht="144">
      <c r="A272" s="5"/>
      <c r="B272" s="5">
        <v>742</v>
      </c>
      <c r="C272" s="5" t="s">
        <v>342</v>
      </c>
      <c r="D272" s="5" t="s">
        <v>361</v>
      </c>
      <c r="E272" s="6" t="s">
        <v>123</v>
      </c>
      <c r="F272" s="22" t="s">
        <v>355</v>
      </c>
      <c r="G272" s="23" t="s">
        <v>356</v>
      </c>
      <c r="H272" s="20">
        <v>2341.5169999999998</v>
      </c>
      <c r="I272" s="20">
        <v>2341.5169999999998</v>
      </c>
      <c r="J272" s="20">
        <v>2341.5169999999998</v>
      </c>
    </row>
    <row r="273" spans="1:11" ht="48">
      <c r="A273" s="5"/>
      <c r="B273" s="5">
        <v>742</v>
      </c>
      <c r="C273" s="5" t="s">
        <v>342</v>
      </c>
      <c r="D273" s="5" t="s">
        <v>361</v>
      </c>
      <c r="E273" s="6" t="s">
        <v>123</v>
      </c>
      <c r="F273" s="22" t="s">
        <v>363</v>
      </c>
      <c r="G273" s="23" t="s">
        <v>364</v>
      </c>
      <c r="H273" s="20">
        <v>36</v>
      </c>
      <c r="I273" s="20">
        <v>36</v>
      </c>
      <c r="J273" s="20">
        <v>36</v>
      </c>
    </row>
    <row r="274" spans="1:11" ht="96">
      <c r="A274" s="5"/>
      <c r="B274" s="5">
        <v>742</v>
      </c>
      <c r="C274" s="5" t="s">
        <v>342</v>
      </c>
      <c r="D274" s="5" t="s">
        <v>361</v>
      </c>
      <c r="E274" s="6" t="s">
        <v>125</v>
      </c>
      <c r="F274" s="24"/>
      <c r="G274" s="47" t="s">
        <v>625</v>
      </c>
      <c r="H274" s="20">
        <f>H275</f>
        <v>5188.3540000000003</v>
      </c>
      <c r="I274" s="20">
        <f>I275</f>
        <v>5188.3540000000003</v>
      </c>
      <c r="J274" s="20">
        <f>J275</f>
        <v>5188.3540000000003</v>
      </c>
    </row>
    <row r="275" spans="1:11" ht="144">
      <c r="A275" s="5"/>
      <c r="B275" s="5">
        <v>742</v>
      </c>
      <c r="C275" s="5" t="s">
        <v>342</v>
      </c>
      <c r="D275" s="5" t="s">
        <v>361</v>
      </c>
      <c r="E275" s="6" t="s">
        <v>125</v>
      </c>
      <c r="F275" s="22" t="s">
        <v>355</v>
      </c>
      <c r="G275" s="23" t="s">
        <v>356</v>
      </c>
      <c r="H275" s="20">
        <v>5188.3540000000003</v>
      </c>
      <c r="I275" s="20">
        <v>5188.3540000000003</v>
      </c>
      <c r="J275" s="20">
        <v>5188.3540000000003</v>
      </c>
    </row>
    <row r="276" spans="1:11" ht="84">
      <c r="A276" s="5"/>
      <c r="B276" s="5">
        <v>742</v>
      </c>
      <c r="C276" s="5" t="s">
        <v>342</v>
      </c>
      <c r="D276" s="5" t="s">
        <v>361</v>
      </c>
      <c r="E276" s="6" t="s">
        <v>126</v>
      </c>
      <c r="F276" s="24"/>
      <c r="G276" s="25" t="s">
        <v>127</v>
      </c>
      <c r="H276" s="20">
        <f>H277</f>
        <v>1859.2560000000001</v>
      </c>
      <c r="I276" s="20">
        <f>I277</f>
        <v>1859.2560000000001</v>
      </c>
      <c r="J276" s="20">
        <f>J277</f>
        <v>1859.2560000000001</v>
      </c>
    </row>
    <row r="277" spans="1:11" ht="144">
      <c r="A277" s="5"/>
      <c r="B277" s="5">
        <v>742</v>
      </c>
      <c r="C277" s="5" t="s">
        <v>342</v>
      </c>
      <c r="D277" s="5" t="s">
        <v>361</v>
      </c>
      <c r="E277" s="6" t="s">
        <v>126</v>
      </c>
      <c r="F277" s="22" t="s">
        <v>355</v>
      </c>
      <c r="G277" s="23" t="s">
        <v>356</v>
      </c>
      <c r="H277" s="20">
        <v>1859.2560000000001</v>
      </c>
      <c r="I277" s="20">
        <v>1859.2560000000001</v>
      </c>
      <c r="J277" s="20">
        <v>1859.2560000000001</v>
      </c>
    </row>
    <row r="278" spans="1:11" ht="36">
      <c r="A278" s="5"/>
      <c r="B278" s="5">
        <v>742</v>
      </c>
      <c r="C278" s="10" t="s">
        <v>342</v>
      </c>
      <c r="D278" s="10" t="s">
        <v>388</v>
      </c>
      <c r="E278" s="42"/>
      <c r="F278" s="203"/>
      <c r="G278" s="204" t="s">
        <v>389</v>
      </c>
      <c r="H278" s="11">
        <f>H279</f>
        <v>1679.65</v>
      </c>
      <c r="I278" s="11">
        <f>I279</f>
        <v>9500</v>
      </c>
      <c r="J278" s="11">
        <f>J279</f>
        <v>9500</v>
      </c>
    </row>
    <row r="279" spans="1:11" ht="36">
      <c r="A279" s="5"/>
      <c r="B279" s="5">
        <v>742</v>
      </c>
      <c r="C279" s="4" t="s">
        <v>342</v>
      </c>
      <c r="D279" s="4" t="s">
        <v>388</v>
      </c>
      <c r="E279" s="6" t="s">
        <v>357</v>
      </c>
      <c r="F279" s="5"/>
      <c r="G279" s="4" t="s">
        <v>358</v>
      </c>
      <c r="H279" s="20">
        <f>H280</f>
        <v>1679.65</v>
      </c>
      <c r="I279" s="20">
        <f t="shared" ref="I279:J281" si="53">I280</f>
        <v>9500</v>
      </c>
      <c r="J279" s="20">
        <f t="shared" si="53"/>
        <v>9500</v>
      </c>
    </row>
    <row r="280" spans="1:11" ht="120">
      <c r="A280" s="5"/>
      <c r="B280" s="5">
        <v>742</v>
      </c>
      <c r="C280" s="4" t="s">
        <v>342</v>
      </c>
      <c r="D280" s="4" t="s">
        <v>388</v>
      </c>
      <c r="E280" s="6" t="s">
        <v>279</v>
      </c>
      <c r="F280" s="24"/>
      <c r="G280" s="25" t="s">
        <v>281</v>
      </c>
      <c r="H280" s="20">
        <f>H281</f>
        <v>1679.65</v>
      </c>
      <c r="I280" s="20">
        <f t="shared" si="53"/>
        <v>9500</v>
      </c>
      <c r="J280" s="20">
        <f t="shared" si="53"/>
        <v>9500</v>
      </c>
    </row>
    <row r="281" spans="1:11" ht="84">
      <c r="A281" s="5"/>
      <c r="B281" s="5">
        <v>742</v>
      </c>
      <c r="C281" s="4" t="s">
        <v>342</v>
      </c>
      <c r="D281" s="4" t="s">
        <v>388</v>
      </c>
      <c r="E281" s="6" t="s">
        <v>280</v>
      </c>
      <c r="F281" s="24"/>
      <c r="G281" s="25" t="s">
        <v>278</v>
      </c>
      <c r="H281" s="20">
        <f>H282</f>
        <v>1679.65</v>
      </c>
      <c r="I281" s="20">
        <f t="shared" si="53"/>
        <v>9500</v>
      </c>
      <c r="J281" s="20">
        <f t="shared" si="53"/>
        <v>9500</v>
      </c>
    </row>
    <row r="282" spans="1:11" ht="24">
      <c r="A282" s="5"/>
      <c r="B282" s="5">
        <v>742</v>
      </c>
      <c r="C282" s="4" t="s">
        <v>342</v>
      </c>
      <c r="D282" s="4" t="s">
        <v>388</v>
      </c>
      <c r="E282" s="6" t="s">
        <v>280</v>
      </c>
      <c r="F282" s="5">
        <v>800</v>
      </c>
      <c r="G282" s="4" t="s">
        <v>387</v>
      </c>
      <c r="H282" s="20">
        <v>1679.65</v>
      </c>
      <c r="I282" s="20">
        <v>9500</v>
      </c>
      <c r="J282" s="20">
        <v>9500</v>
      </c>
    </row>
    <row r="283" spans="1:11" ht="72">
      <c r="A283" s="9">
        <v>3</v>
      </c>
      <c r="B283" s="9">
        <v>619</v>
      </c>
      <c r="C283" s="5"/>
      <c r="D283" s="5"/>
      <c r="E283" s="6"/>
      <c r="F283" s="5"/>
      <c r="G283" s="10" t="s">
        <v>128</v>
      </c>
      <c r="H283" s="11">
        <f>H284+H305</f>
        <v>42994.366999999998</v>
      </c>
      <c r="I283" s="11">
        <f>I284+I305</f>
        <v>29566.037999999997</v>
      </c>
      <c r="J283" s="11">
        <f>J284+J305</f>
        <v>29404.01</v>
      </c>
      <c r="K283" s="2">
        <v>24097.531999999999</v>
      </c>
    </row>
    <row r="284" spans="1:11" ht="24">
      <c r="A284" s="5"/>
      <c r="B284" s="5">
        <v>619</v>
      </c>
      <c r="C284" s="9" t="s">
        <v>342</v>
      </c>
      <c r="D284" s="9" t="s">
        <v>343</v>
      </c>
      <c r="E284" s="42"/>
      <c r="F284" s="9"/>
      <c r="G284" s="10" t="s">
        <v>344</v>
      </c>
      <c r="H284" s="11">
        <f>H285</f>
        <v>33201.01</v>
      </c>
      <c r="I284" s="11">
        <f>I285</f>
        <v>27548.01</v>
      </c>
      <c r="J284" s="11">
        <f>J285</f>
        <v>27548.01</v>
      </c>
    </row>
    <row r="285" spans="1:11" ht="36">
      <c r="A285" s="5"/>
      <c r="B285" s="5">
        <v>619</v>
      </c>
      <c r="C285" s="15" t="s">
        <v>342</v>
      </c>
      <c r="D285" s="15" t="s">
        <v>388</v>
      </c>
      <c r="E285" s="68"/>
      <c r="F285" s="15"/>
      <c r="G285" s="15" t="s">
        <v>389</v>
      </c>
      <c r="H285" s="69">
        <f>H286</f>
        <v>33201.01</v>
      </c>
      <c r="I285" s="69">
        <f t="shared" ref="I285:J285" si="54">I286</f>
        <v>27548.01</v>
      </c>
      <c r="J285" s="69">
        <f t="shared" si="54"/>
        <v>27548.01</v>
      </c>
      <c r="K285" s="69" t="e">
        <f>K286+#REF!</f>
        <v>#REF!</v>
      </c>
    </row>
    <row r="286" spans="1:11" ht="84">
      <c r="A286" s="5"/>
      <c r="B286" s="5">
        <v>619</v>
      </c>
      <c r="C286" s="17" t="s">
        <v>342</v>
      </c>
      <c r="D286" s="17" t="s">
        <v>388</v>
      </c>
      <c r="E286" s="14" t="s">
        <v>404</v>
      </c>
      <c r="F286" s="17"/>
      <c r="G286" s="18" t="s">
        <v>405</v>
      </c>
      <c r="H286" s="19">
        <f>H287+H298</f>
        <v>33201.01</v>
      </c>
      <c r="I286" s="19">
        <f>I287+I298</f>
        <v>27548.01</v>
      </c>
      <c r="J286" s="19">
        <f>J287+J298</f>
        <v>27548.01</v>
      </c>
    </row>
    <row r="287" spans="1:11" ht="84">
      <c r="A287" s="5"/>
      <c r="B287" s="5">
        <v>619</v>
      </c>
      <c r="C287" s="5" t="s">
        <v>342</v>
      </c>
      <c r="D287" s="5" t="s">
        <v>388</v>
      </c>
      <c r="E287" s="6" t="s">
        <v>406</v>
      </c>
      <c r="F287" s="5"/>
      <c r="G287" s="4" t="s">
        <v>407</v>
      </c>
      <c r="H287" s="20">
        <f>H288+H295</f>
        <v>7396.5860000000002</v>
      </c>
      <c r="I287" s="20">
        <f>I288+I295</f>
        <v>1743.586</v>
      </c>
      <c r="J287" s="20">
        <f>J288+J295</f>
        <v>1743.586</v>
      </c>
    </row>
    <row r="288" spans="1:11" ht="60">
      <c r="A288" s="5"/>
      <c r="B288" s="5">
        <v>619</v>
      </c>
      <c r="C288" s="5" t="s">
        <v>342</v>
      </c>
      <c r="D288" s="5" t="s">
        <v>388</v>
      </c>
      <c r="E288" s="6" t="s">
        <v>408</v>
      </c>
      <c r="F288" s="5"/>
      <c r="G288" s="4" t="s">
        <v>409</v>
      </c>
      <c r="H288" s="20">
        <f>H289+H293+H291</f>
        <v>6907.5860000000002</v>
      </c>
      <c r="I288" s="20">
        <f>I289+I293+I291</f>
        <v>1254.586</v>
      </c>
      <c r="J288" s="20">
        <f>J289+J293+J291</f>
        <v>1254.586</v>
      </c>
    </row>
    <row r="289" spans="1:11" ht="48">
      <c r="A289" s="5"/>
      <c r="B289" s="5">
        <v>619</v>
      </c>
      <c r="C289" s="5" t="s">
        <v>342</v>
      </c>
      <c r="D289" s="5" t="s">
        <v>388</v>
      </c>
      <c r="E289" s="6" t="s">
        <v>410</v>
      </c>
      <c r="F289" s="5"/>
      <c r="G289" s="4" t="s">
        <v>411</v>
      </c>
      <c r="H289" s="20">
        <f>H290</f>
        <v>5833.5</v>
      </c>
      <c r="I289" s="20">
        <f>I290</f>
        <v>180.5</v>
      </c>
      <c r="J289" s="20">
        <f>J290</f>
        <v>180.5</v>
      </c>
    </row>
    <row r="290" spans="1:11" ht="48">
      <c r="A290" s="5"/>
      <c r="B290" s="5">
        <v>619</v>
      </c>
      <c r="C290" s="5" t="s">
        <v>342</v>
      </c>
      <c r="D290" s="5" t="s">
        <v>388</v>
      </c>
      <c r="E290" s="6" t="s">
        <v>410</v>
      </c>
      <c r="F290" s="22" t="s">
        <v>363</v>
      </c>
      <c r="G290" s="23" t="s">
        <v>364</v>
      </c>
      <c r="H290" s="20">
        <v>5833.5</v>
      </c>
      <c r="I290" s="20">
        <v>180.5</v>
      </c>
      <c r="J290" s="20">
        <v>180.5</v>
      </c>
    </row>
    <row r="291" spans="1:11" ht="84">
      <c r="A291" s="5"/>
      <c r="B291" s="5">
        <v>619</v>
      </c>
      <c r="C291" s="5" t="s">
        <v>342</v>
      </c>
      <c r="D291" s="5" t="s">
        <v>388</v>
      </c>
      <c r="E291" s="6" t="s">
        <v>129</v>
      </c>
      <c r="F291" s="5"/>
      <c r="G291" s="4" t="s">
        <v>130</v>
      </c>
      <c r="H291" s="20">
        <f>H292</f>
        <v>393.90300000000002</v>
      </c>
      <c r="I291" s="20">
        <f>I292</f>
        <v>393.90300000000002</v>
      </c>
      <c r="J291" s="20">
        <f>J292</f>
        <v>393.90300000000002</v>
      </c>
    </row>
    <row r="292" spans="1:11" ht="48">
      <c r="A292" s="5"/>
      <c r="B292" s="5">
        <v>619</v>
      </c>
      <c r="C292" s="5" t="s">
        <v>342</v>
      </c>
      <c r="D292" s="5" t="s">
        <v>388</v>
      </c>
      <c r="E292" s="6" t="s">
        <v>129</v>
      </c>
      <c r="F292" s="22" t="s">
        <v>363</v>
      </c>
      <c r="G292" s="23" t="s">
        <v>364</v>
      </c>
      <c r="H292" s="20">
        <v>393.90300000000002</v>
      </c>
      <c r="I292" s="20">
        <v>393.90300000000002</v>
      </c>
      <c r="J292" s="20">
        <v>393.90300000000002</v>
      </c>
    </row>
    <row r="293" spans="1:11" ht="24">
      <c r="A293" s="5"/>
      <c r="B293" s="5">
        <v>619</v>
      </c>
      <c r="C293" s="5" t="s">
        <v>342</v>
      </c>
      <c r="D293" s="5" t="s">
        <v>388</v>
      </c>
      <c r="E293" s="6" t="s">
        <v>412</v>
      </c>
      <c r="F293" s="5"/>
      <c r="G293" s="4" t="s">
        <v>413</v>
      </c>
      <c r="H293" s="20">
        <f>H294</f>
        <v>680.18299999999999</v>
      </c>
      <c r="I293" s="20">
        <f>I294</f>
        <v>680.18299999999999</v>
      </c>
      <c r="J293" s="20">
        <f>J294</f>
        <v>680.18299999999999</v>
      </c>
    </row>
    <row r="294" spans="1:11" ht="48">
      <c r="A294" s="5"/>
      <c r="B294" s="5">
        <v>619</v>
      </c>
      <c r="C294" s="5" t="s">
        <v>342</v>
      </c>
      <c r="D294" s="5" t="s">
        <v>388</v>
      </c>
      <c r="E294" s="6" t="s">
        <v>412</v>
      </c>
      <c r="F294" s="22" t="s">
        <v>363</v>
      </c>
      <c r="G294" s="23" t="s">
        <v>364</v>
      </c>
      <c r="H294" s="20">
        <v>680.18299999999999</v>
      </c>
      <c r="I294" s="20">
        <v>680.18299999999999</v>
      </c>
      <c r="J294" s="20">
        <v>680.18299999999999</v>
      </c>
    </row>
    <row r="295" spans="1:11" ht="60">
      <c r="A295" s="5"/>
      <c r="B295" s="5">
        <v>619</v>
      </c>
      <c r="C295" s="5" t="s">
        <v>342</v>
      </c>
      <c r="D295" s="5" t="s">
        <v>388</v>
      </c>
      <c r="E295" s="6" t="s">
        <v>131</v>
      </c>
      <c r="F295" s="5"/>
      <c r="G295" s="4" t="s">
        <v>132</v>
      </c>
      <c r="H295" s="20">
        <f t="shared" ref="H295:J296" si="55">H296</f>
        <v>489</v>
      </c>
      <c r="I295" s="20">
        <f t="shared" si="55"/>
        <v>489</v>
      </c>
      <c r="J295" s="20">
        <f t="shared" si="55"/>
        <v>489</v>
      </c>
    </row>
    <row r="296" spans="1:11" ht="36">
      <c r="A296" s="5"/>
      <c r="B296" s="5">
        <v>619</v>
      </c>
      <c r="C296" s="5" t="s">
        <v>342</v>
      </c>
      <c r="D296" s="5" t="s">
        <v>388</v>
      </c>
      <c r="E296" s="6" t="s">
        <v>133</v>
      </c>
      <c r="F296" s="5"/>
      <c r="G296" s="4" t="s">
        <v>134</v>
      </c>
      <c r="H296" s="20">
        <f t="shared" si="55"/>
        <v>489</v>
      </c>
      <c r="I296" s="20">
        <f t="shared" si="55"/>
        <v>489</v>
      </c>
      <c r="J296" s="20">
        <f t="shared" si="55"/>
        <v>489</v>
      </c>
    </row>
    <row r="297" spans="1:11" ht="48">
      <c r="A297" s="5"/>
      <c r="B297" s="5">
        <v>619</v>
      </c>
      <c r="C297" s="5" t="s">
        <v>342</v>
      </c>
      <c r="D297" s="5" t="s">
        <v>388</v>
      </c>
      <c r="E297" s="6" t="s">
        <v>133</v>
      </c>
      <c r="F297" s="22" t="s">
        <v>363</v>
      </c>
      <c r="G297" s="23" t="s">
        <v>364</v>
      </c>
      <c r="H297" s="20">
        <v>489</v>
      </c>
      <c r="I297" s="20">
        <v>489</v>
      </c>
      <c r="J297" s="20">
        <v>489</v>
      </c>
    </row>
    <row r="298" spans="1:11" ht="24">
      <c r="A298" s="5"/>
      <c r="B298" s="5">
        <v>619</v>
      </c>
      <c r="C298" s="5" t="s">
        <v>342</v>
      </c>
      <c r="D298" s="5" t="s">
        <v>388</v>
      </c>
      <c r="E298" s="6" t="s">
        <v>135</v>
      </c>
      <c r="F298" s="5"/>
      <c r="G298" s="4" t="s">
        <v>350</v>
      </c>
      <c r="H298" s="20">
        <f>H299</f>
        <v>25804.423999999999</v>
      </c>
      <c r="I298" s="20">
        <f>I299</f>
        <v>25804.423999999999</v>
      </c>
      <c r="J298" s="20">
        <f>J299</f>
        <v>25804.423999999999</v>
      </c>
      <c r="K298" s="2">
        <v>18210.891</v>
      </c>
    </row>
    <row r="299" spans="1:11" ht="72">
      <c r="A299" s="5"/>
      <c r="B299" s="5">
        <v>619</v>
      </c>
      <c r="C299" s="5" t="s">
        <v>342</v>
      </c>
      <c r="D299" s="5" t="s">
        <v>388</v>
      </c>
      <c r="E299" s="6" t="s">
        <v>136</v>
      </c>
      <c r="F299" s="5"/>
      <c r="G299" s="4" t="s">
        <v>137</v>
      </c>
      <c r="H299" s="20">
        <f>H300+H303</f>
        <v>25804.423999999999</v>
      </c>
      <c r="I299" s="20">
        <f>I300+I303</f>
        <v>25804.423999999999</v>
      </c>
      <c r="J299" s="20">
        <f>J300+J303</f>
        <v>25804.423999999999</v>
      </c>
    </row>
    <row r="300" spans="1:11" ht="84">
      <c r="A300" s="5"/>
      <c r="B300" s="5">
        <v>619</v>
      </c>
      <c r="C300" s="5" t="s">
        <v>342</v>
      </c>
      <c r="D300" s="5" t="s">
        <v>388</v>
      </c>
      <c r="E300" s="6" t="s">
        <v>138</v>
      </c>
      <c r="F300" s="5"/>
      <c r="G300" s="4" t="s">
        <v>419</v>
      </c>
      <c r="H300" s="20">
        <f>H301+H302</f>
        <v>13211.48</v>
      </c>
      <c r="I300" s="20">
        <f>I301+I302</f>
        <v>13211.48</v>
      </c>
      <c r="J300" s="20">
        <f>J301+J302</f>
        <v>13211.48</v>
      </c>
    </row>
    <row r="301" spans="1:11" ht="144">
      <c r="A301" s="5"/>
      <c r="B301" s="5">
        <v>619</v>
      </c>
      <c r="C301" s="5" t="s">
        <v>342</v>
      </c>
      <c r="D301" s="5" t="s">
        <v>388</v>
      </c>
      <c r="E301" s="6" t="s">
        <v>138</v>
      </c>
      <c r="F301" s="22" t="s">
        <v>355</v>
      </c>
      <c r="G301" s="23" t="s">
        <v>356</v>
      </c>
      <c r="H301" s="20">
        <v>12794.08</v>
      </c>
      <c r="I301" s="20">
        <v>12794.08</v>
      </c>
      <c r="J301" s="20">
        <v>12794.08</v>
      </c>
    </row>
    <row r="302" spans="1:11" ht="48">
      <c r="A302" s="5"/>
      <c r="B302" s="5">
        <v>619</v>
      </c>
      <c r="C302" s="5" t="s">
        <v>342</v>
      </c>
      <c r="D302" s="5" t="s">
        <v>388</v>
      </c>
      <c r="E302" s="6" t="s">
        <v>138</v>
      </c>
      <c r="F302" s="22" t="s">
        <v>363</v>
      </c>
      <c r="G302" s="23" t="s">
        <v>364</v>
      </c>
      <c r="H302" s="20">
        <v>417.4</v>
      </c>
      <c r="I302" s="20">
        <v>417.4</v>
      </c>
      <c r="J302" s="20">
        <v>417.4</v>
      </c>
    </row>
    <row r="303" spans="1:11" ht="84">
      <c r="A303" s="5"/>
      <c r="B303" s="5">
        <v>619</v>
      </c>
      <c r="C303" s="5" t="s">
        <v>342</v>
      </c>
      <c r="D303" s="5" t="s">
        <v>388</v>
      </c>
      <c r="E303" s="6" t="s">
        <v>139</v>
      </c>
      <c r="F303" s="24"/>
      <c r="G303" s="25" t="s">
        <v>371</v>
      </c>
      <c r="H303" s="20">
        <f>H304</f>
        <v>12592.944</v>
      </c>
      <c r="I303" s="20">
        <f>I304</f>
        <v>12592.944</v>
      </c>
      <c r="J303" s="20">
        <f>J304</f>
        <v>12592.944</v>
      </c>
    </row>
    <row r="304" spans="1:11" ht="144">
      <c r="A304" s="5"/>
      <c r="B304" s="5">
        <v>619</v>
      </c>
      <c r="C304" s="5" t="s">
        <v>342</v>
      </c>
      <c r="D304" s="5" t="s">
        <v>388</v>
      </c>
      <c r="E304" s="6" t="s">
        <v>139</v>
      </c>
      <c r="F304" s="22" t="s">
        <v>355</v>
      </c>
      <c r="G304" s="23" t="s">
        <v>356</v>
      </c>
      <c r="H304" s="20">
        <v>12592.944</v>
      </c>
      <c r="I304" s="20">
        <v>12592.944</v>
      </c>
      <c r="J304" s="20">
        <v>12592.944</v>
      </c>
    </row>
    <row r="305" spans="1:11" ht="24">
      <c r="A305" s="5"/>
      <c r="B305" s="5">
        <v>619</v>
      </c>
      <c r="C305" s="9" t="s">
        <v>366</v>
      </c>
      <c r="D305" s="9" t="s">
        <v>343</v>
      </c>
      <c r="E305" s="42"/>
      <c r="F305" s="5"/>
      <c r="G305" s="10" t="s">
        <v>448</v>
      </c>
      <c r="H305" s="71">
        <f>H306</f>
        <v>9793.357</v>
      </c>
      <c r="I305" s="71">
        <f>I306</f>
        <v>2018.028</v>
      </c>
      <c r="J305" s="71">
        <f>J306</f>
        <v>1856</v>
      </c>
    </row>
    <row r="306" spans="1:11" ht="36">
      <c r="A306" s="5"/>
      <c r="B306" s="5">
        <v>619</v>
      </c>
      <c r="C306" s="26" t="s">
        <v>366</v>
      </c>
      <c r="D306" s="26" t="s">
        <v>327</v>
      </c>
      <c r="E306" s="13"/>
      <c r="F306" s="26"/>
      <c r="G306" s="15" t="s">
        <v>479</v>
      </c>
      <c r="H306" s="16">
        <f t="shared" ref="H306:K308" si="56">H307</f>
        <v>9793.357</v>
      </c>
      <c r="I306" s="16">
        <f t="shared" si="56"/>
        <v>2018.028</v>
      </c>
      <c r="J306" s="16">
        <f t="shared" si="56"/>
        <v>1856</v>
      </c>
    </row>
    <row r="307" spans="1:11" ht="84">
      <c r="A307" s="5"/>
      <c r="B307" s="5">
        <v>619</v>
      </c>
      <c r="C307" s="17" t="s">
        <v>366</v>
      </c>
      <c r="D307" s="17" t="s">
        <v>327</v>
      </c>
      <c r="E307" s="14" t="s">
        <v>404</v>
      </c>
      <c r="F307" s="17"/>
      <c r="G307" s="18" t="s">
        <v>405</v>
      </c>
      <c r="H307" s="19">
        <f t="shared" si="56"/>
        <v>9793.357</v>
      </c>
      <c r="I307" s="19">
        <f t="shared" si="56"/>
        <v>2018.028</v>
      </c>
      <c r="J307" s="19">
        <f t="shared" si="56"/>
        <v>1856</v>
      </c>
    </row>
    <row r="308" spans="1:11" ht="72">
      <c r="A308" s="5"/>
      <c r="B308" s="5">
        <v>619</v>
      </c>
      <c r="C308" s="5" t="s">
        <v>366</v>
      </c>
      <c r="D308" s="5" t="s">
        <v>327</v>
      </c>
      <c r="E308" s="6" t="s">
        <v>504</v>
      </c>
      <c r="F308" s="5"/>
      <c r="G308" s="4" t="s">
        <v>505</v>
      </c>
      <c r="H308" s="20">
        <f>H309</f>
        <v>9793.357</v>
      </c>
      <c r="I308" s="20">
        <f t="shared" si="56"/>
        <v>2018.028</v>
      </c>
      <c r="J308" s="20">
        <f t="shared" si="56"/>
        <v>1856</v>
      </c>
      <c r="K308" s="20">
        <f t="shared" si="56"/>
        <v>0</v>
      </c>
    </row>
    <row r="309" spans="1:11" ht="84">
      <c r="A309" s="5"/>
      <c r="B309" s="5">
        <v>619</v>
      </c>
      <c r="C309" s="5" t="s">
        <v>366</v>
      </c>
      <c r="D309" s="5" t="s">
        <v>327</v>
      </c>
      <c r="E309" s="6" t="s">
        <v>506</v>
      </c>
      <c r="F309" s="5"/>
      <c r="G309" s="4" t="s">
        <v>507</v>
      </c>
      <c r="H309" s="20">
        <f>H310+H312+H314</f>
        <v>9793.357</v>
      </c>
      <c r="I309" s="20">
        <f t="shared" ref="I309:J309" si="57">I310+I312+I314</f>
        <v>2018.028</v>
      </c>
      <c r="J309" s="20">
        <f t="shared" si="57"/>
        <v>1856</v>
      </c>
    </row>
    <row r="310" spans="1:11" ht="60">
      <c r="A310" s="5"/>
      <c r="B310" s="5">
        <v>619</v>
      </c>
      <c r="C310" s="5" t="s">
        <v>366</v>
      </c>
      <c r="D310" s="5" t="s">
        <v>327</v>
      </c>
      <c r="E310" s="6" t="s">
        <v>140</v>
      </c>
      <c r="F310" s="5"/>
      <c r="G310" s="4" t="s">
        <v>141</v>
      </c>
      <c r="H310" s="20">
        <f>H311</f>
        <v>535</v>
      </c>
      <c r="I310" s="20">
        <f>I311</f>
        <v>535</v>
      </c>
      <c r="J310" s="20">
        <f>J311</f>
        <v>535</v>
      </c>
    </row>
    <row r="311" spans="1:11" ht="48">
      <c r="A311" s="5"/>
      <c r="B311" s="5">
        <v>619</v>
      </c>
      <c r="C311" s="5" t="s">
        <v>366</v>
      </c>
      <c r="D311" s="5" t="s">
        <v>327</v>
      </c>
      <c r="E311" s="6" t="s">
        <v>140</v>
      </c>
      <c r="F311" s="22" t="s">
        <v>363</v>
      </c>
      <c r="G311" s="23" t="s">
        <v>364</v>
      </c>
      <c r="H311" s="20">
        <v>535</v>
      </c>
      <c r="I311" s="20">
        <v>535</v>
      </c>
      <c r="J311" s="20">
        <v>535</v>
      </c>
    </row>
    <row r="312" spans="1:11" ht="48">
      <c r="A312" s="5"/>
      <c r="B312" s="5">
        <v>619</v>
      </c>
      <c r="C312" s="5" t="s">
        <v>366</v>
      </c>
      <c r="D312" s="5" t="s">
        <v>327</v>
      </c>
      <c r="E312" s="6" t="s">
        <v>142</v>
      </c>
      <c r="F312" s="5"/>
      <c r="G312" s="4" t="s">
        <v>143</v>
      </c>
      <c r="H312" s="20">
        <f>H313</f>
        <v>1321</v>
      </c>
      <c r="I312" s="20">
        <f>I313</f>
        <v>1321</v>
      </c>
      <c r="J312" s="20">
        <f>J313</f>
        <v>1321</v>
      </c>
    </row>
    <row r="313" spans="1:11" ht="48">
      <c r="A313" s="5"/>
      <c r="B313" s="5">
        <v>619</v>
      </c>
      <c r="C313" s="5" t="s">
        <v>366</v>
      </c>
      <c r="D313" s="5" t="s">
        <v>327</v>
      </c>
      <c r="E313" s="6" t="s">
        <v>142</v>
      </c>
      <c r="F313" s="22" t="s">
        <v>363</v>
      </c>
      <c r="G313" s="23" t="s">
        <v>364</v>
      </c>
      <c r="H313" s="20">
        <v>1321</v>
      </c>
      <c r="I313" s="20">
        <v>1321</v>
      </c>
      <c r="J313" s="20">
        <v>1321</v>
      </c>
    </row>
    <row r="314" spans="1:11" ht="48">
      <c r="A314" s="5"/>
      <c r="B314" s="5">
        <v>619</v>
      </c>
      <c r="C314" s="5" t="s">
        <v>366</v>
      </c>
      <c r="D314" s="5" t="s">
        <v>327</v>
      </c>
      <c r="E314" s="6" t="s">
        <v>637</v>
      </c>
      <c r="F314" s="5"/>
      <c r="G314" s="23" t="s">
        <v>638</v>
      </c>
      <c r="H314" s="20">
        <f>H315</f>
        <v>7937.357</v>
      </c>
      <c r="I314" s="20">
        <f t="shared" ref="I314:K314" si="58">I315</f>
        <v>162.02799999999999</v>
      </c>
      <c r="J314" s="20">
        <f t="shared" si="58"/>
        <v>0</v>
      </c>
      <c r="K314" s="20">
        <f t="shared" si="58"/>
        <v>0</v>
      </c>
    </row>
    <row r="315" spans="1:11" ht="48">
      <c r="A315" s="5"/>
      <c r="B315" s="5">
        <v>619</v>
      </c>
      <c r="C315" s="5" t="s">
        <v>366</v>
      </c>
      <c r="D315" s="5" t="s">
        <v>327</v>
      </c>
      <c r="E315" s="6" t="s">
        <v>637</v>
      </c>
      <c r="F315" s="22" t="s">
        <v>363</v>
      </c>
      <c r="G315" s="23" t="s">
        <v>364</v>
      </c>
      <c r="H315" s="20">
        <v>7937.357</v>
      </c>
      <c r="I315" s="20">
        <v>162.02799999999999</v>
      </c>
      <c r="J315" s="20">
        <v>0</v>
      </c>
    </row>
    <row r="316" spans="1:11" ht="48">
      <c r="A316" s="9">
        <v>4</v>
      </c>
      <c r="B316" s="9">
        <v>692</v>
      </c>
      <c r="C316" s="5"/>
      <c r="D316" s="5"/>
      <c r="E316" s="6"/>
      <c r="F316" s="5"/>
      <c r="G316" s="10" t="s">
        <v>144</v>
      </c>
      <c r="H316" s="11">
        <f>H317+H328</f>
        <v>24776.71</v>
      </c>
      <c r="I316" s="11">
        <f>I317+I328</f>
        <v>24764.043000000001</v>
      </c>
      <c r="J316" s="11">
        <f>J317+J328</f>
        <v>24752.625</v>
      </c>
      <c r="K316" s="2">
        <v>22859.338</v>
      </c>
    </row>
    <row r="317" spans="1:11" ht="24">
      <c r="A317" s="5"/>
      <c r="B317" s="5">
        <v>692</v>
      </c>
      <c r="C317" s="9" t="s">
        <v>342</v>
      </c>
      <c r="D317" s="9" t="s">
        <v>343</v>
      </c>
      <c r="E317" s="42"/>
      <c r="F317" s="9"/>
      <c r="G317" s="10" t="s">
        <v>344</v>
      </c>
      <c r="H317" s="11">
        <f>H318</f>
        <v>24752.625</v>
      </c>
      <c r="I317" s="11">
        <f t="shared" ref="I317:J320" si="59">I318</f>
        <v>24752.625</v>
      </c>
      <c r="J317" s="11">
        <f t="shared" si="59"/>
        <v>24752.625</v>
      </c>
    </row>
    <row r="318" spans="1:11" ht="96">
      <c r="A318" s="5"/>
      <c r="B318" s="5">
        <v>692</v>
      </c>
      <c r="C318" s="26" t="s">
        <v>342</v>
      </c>
      <c r="D318" s="26" t="s">
        <v>380</v>
      </c>
      <c r="E318" s="13"/>
      <c r="F318" s="26"/>
      <c r="G318" s="15" t="s">
        <v>381</v>
      </c>
      <c r="H318" s="69">
        <f>H319</f>
        <v>24752.625</v>
      </c>
      <c r="I318" s="69">
        <f t="shared" si="59"/>
        <v>24752.625</v>
      </c>
      <c r="J318" s="69">
        <f t="shared" si="59"/>
        <v>24752.625</v>
      </c>
    </row>
    <row r="319" spans="1:11" ht="72">
      <c r="A319" s="5"/>
      <c r="B319" s="5">
        <v>692</v>
      </c>
      <c r="C319" s="5" t="s">
        <v>342</v>
      </c>
      <c r="D319" s="5" t="s">
        <v>380</v>
      </c>
      <c r="E319" s="14" t="s">
        <v>347</v>
      </c>
      <c r="F319" s="17"/>
      <c r="G319" s="18" t="s">
        <v>348</v>
      </c>
      <c r="H319" s="72">
        <f>H320</f>
        <v>24752.625</v>
      </c>
      <c r="I319" s="72">
        <f>I320</f>
        <v>24752.625</v>
      </c>
      <c r="J319" s="72">
        <f>J320</f>
        <v>24752.625</v>
      </c>
    </row>
    <row r="320" spans="1:11" ht="24">
      <c r="A320" s="5"/>
      <c r="B320" s="5">
        <v>692</v>
      </c>
      <c r="C320" s="5" t="s">
        <v>342</v>
      </c>
      <c r="D320" s="5" t="s">
        <v>380</v>
      </c>
      <c r="E320" s="6" t="s">
        <v>349</v>
      </c>
      <c r="F320" s="5"/>
      <c r="G320" s="4" t="s">
        <v>350</v>
      </c>
      <c r="H320" s="50">
        <f>H321</f>
        <v>24752.625</v>
      </c>
      <c r="I320" s="50">
        <f t="shared" si="59"/>
        <v>24752.625</v>
      </c>
      <c r="J320" s="50">
        <f t="shared" si="59"/>
        <v>24752.625</v>
      </c>
    </row>
    <row r="321" spans="1:12" ht="36">
      <c r="A321" s="5"/>
      <c r="B321" s="5">
        <v>692</v>
      </c>
      <c r="C321" s="5" t="s">
        <v>342</v>
      </c>
      <c r="D321" s="5" t="s">
        <v>380</v>
      </c>
      <c r="E321" s="21" t="s">
        <v>351</v>
      </c>
      <c r="F321" s="5"/>
      <c r="G321" s="4" t="s">
        <v>352</v>
      </c>
      <c r="H321" s="20">
        <f>H322+H325</f>
        <v>24752.625</v>
      </c>
      <c r="I321" s="20">
        <f>I322+I325</f>
        <v>24752.625</v>
      </c>
      <c r="J321" s="20">
        <f>J322+J325</f>
        <v>24752.625</v>
      </c>
    </row>
    <row r="322" spans="1:12" ht="84">
      <c r="A322" s="5"/>
      <c r="B322" s="5">
        <v>692</v>
      </c>
      <c r="C322" s="5" t="s">
        <v>342</v>
      </c>
      <c r="D322" s="5" t="s">
        <v>380</v>
      </c>
      <c r="E322" s="6" t="s">
        <v>145</v>
      </c>
      <c r="F322" s="5"/>
      <c r="G322" s="4" t="s">
        <v>419</v>
      </c>
      <c r="H322" s="20">
        <f>H323+H324</f>
        <v>17971.809000000001</v>
      </c>
      <c r="I322" s="20">
        <f t="shared" ref="I322:J322" si="60">I323+I324</f>
        <v>17971.809000000001</v>
      </c>
      <c r="J322" s="20">
        <f t="shared" si="60"/>
        <v>17971.809000000001</v>
      </c>
    </row>
    <row r="323" spans="1:12" ht="144">
      <c r="A323" s="5"/>
      <c r="B323" s="5">
        <v>692</v>
      </c>
      <c r="C323" s="5" t="s">
        <v>342</v>
      </c>
      <c r="D323" s="5" t="s">
        <v>380</v>
      </c>
      <c r="E323" s="6" t="s">
        <v>145</v>
      </c>
      <c r="F323" s="22" t="s">
        <v>355</v>
      </c>
      <c r="G323" s="23" t="s">
        <v>356</v>
      </c>
      <c r="H323" s="20">
        <v>17662.679</v>
      </c>
      <c r="I323" s="20">
        <v>17662.679</v>
      </c>
      <c r="J323" s="20">
        <v>17662.679</v>
      </c>
    </row>
    <row r="324" spans="1:12" ht="48">
      <c r="A324" s="5"/>
      <c r="B324" s="5">
        <v>692</v>
      </c>
      <c r="C324" s="5" t="s">
        <v>342</v>
      </c>
      <c r="D324" s="5" t="s">
        <v>380</v>
      </c>
      <c r="E324" s="6" t="s">
        <v>145</v>
      </c>
      <c r="F324" s="22" t="s">
        <v>363</v>
      </c>
      <c r="G324" s="23" t="s">
        <v>364</v>
      </c>
      <c r="H324" s="20">
        <v>309.13</v>
      </c>
      <c r="I324" s="20">
        <v>309.13</v>
      </c>
      <c r="J324" s="20">
        <v>309.13</v>
      </c>
    </row>
    <row r="325" spans="1:12" ht="84">
      <c r="A325" s="5"/>
      <c r="B325" s="5">
        <v>692</v>
      </c>
      <c r="C325" s="5" t="s">
        <v>342</v>
      </c>
      <c r="D325" s="5" t="s">
        <v>380</v>
      </c>
      <c r="E325" s="6" t="s">
        <v>370</v>
      </c>
      <c r="F325" s="24"/>
      <c r="G325" s="25" t="s">
        <v>371</v>
      </c>
      <c r="H325" s="20">
        <f>H326</f>
        <v>6780.8159999999998</v>
      </c>
      <c r="I325" s="20">
        <f>I326</f>
        <v>6780.8159999999998</v>
      </c>
      <c r="J325" s="20">
        <f>J326</f>
        <v>6780.8159999999998</v>
      </c>
    </row>
    <row r="326" spans="1:12" ht="144">
      <c r="A326" s="5"/>
      <c r="B326" s="5">
        <v>692</v>
      </c>
      <c r="C326" s="5" t="s">
        <v>342</v>
      </c>
      <c r="D326" s="5" t="s">
        <v>380</v>
      </c>
      <c r="E326" s="6" t="s">
        <v>370</v>
      </c>
      <c r="F326" s="22" t="s">
        <v>355</v>
      </c>
      <c r="G326" s="23" t="s">
        <v>356</v>
      </c>
      <c r="H326" s="20">
        <v>6780.8159999999998</v>
      </c>
      <c r="I326" s="20">
        <v>6780.8159999999998</v>
      </c>
      <c r="J326" s="20">
        <v>6780.8159999999998</v>
      </c>
    </row>
    <row r="327" spans="1:12" ht="36">
      <c r="A327" s="5"/>
      <c r="B327" s="5">
        <v>692</v>
      </c>
      <c r="C327" s="9" t="s">
        <v>388</v>
      </c>
      <c r="D327" s="9" t="s">
        <v>343</v>
      </c>
      <c r="E327" s="42"/>
      <c r="F327" s="9"/>
      <c r="G327" s="10" t="s">
        <v>146</v>
      </c>
      <c r="H327" s="11">
        <f t="shared" ref="H327:J331" si="61">H328</f>
        <v>24.085000000000001</v>
      </c>
      <c r="I327" s="11">
        <f t="shared" si="61"/>
        <v>11.417999999999999</v>
      </c>
      <c r="J327" s="11">
        <f t="shared" si="61"/>
        <v>0</v>
      </c>
    </row>
    <row r="328" spans="1:12" ht="48">
      <c r="A328" s="5"/>
      <c r="B328" s="5">
        <v>692</v>
      </c>
      <c r="C328" s="26" t="s">
        <v>388</v>
      </c>
      <c r="D328" s="26" t="s">
        <v>342</v>
      </c>
      <c r="E328" s="13"/>
      <c r="F328" s="26"/>
      <c r="G328" s="15" t="s">
        <v>147</v>
      </c>
      <c r="H328" s="16">
        <f t="shared" si="61"/>
        <v>24.085000000000001</v>
      </c>
      <c r="I328" s="16">
        <f t="shared" si="61"/>
        <v>11.417999999999999</v>
      </c>
      <c r="J328" s="16">
        <f t="shared" si="61"/>
        <v>0</v>
      </c>
    </row>
    <row r="329" spans="1:12" ht="36">
      <c r="A329" s="5"/>
      <c r="B329" s="5">
        <v>692</v>
      </c>
      <c r="C329" s="6" t="s">
        <v>388</v>
      </c>
      <c r="D329" s="6" t="s">
        <v>342</v>
      </c>
      <c r="E329" s="6" t="s">
        <v>357</v>
      </c>
      <c r="F329" s="6"/>
      <c r="G329" s="4" t="s">
        <v>358</v>
      </c>
      <c r="H329" s="20">
        <f>H330</f>
        <v>24.085000000000001</v>
      </c>
      <c r="I329" s="20">
        <f t="shared" si="61"/>
        <v>11.417999999999999</v>
      </c>
      <c r="J329" s="20">
        <f t="shared" si="61"/>
        <v>0</v>
      </c>
    </row>
    <row r="330" spans="1:12" ht="72">
      <c r="A330" s="5"/>
      <c r="B330" s="5">
        <v>692</v>
      </c>
      <c r="C330" s="5" t="s">
        <v>388</v>
      </c>
      <c r="D330" s="5" t="s">
        <v>342</v>
      </c>
      <c r="E330" s="6" t="s">
        <v>148</v>
      </c>
      <c r="F330" s="6"/>
      <c r="G330" s="4" t="s">
        <v>149</v>
      </c>
      <c r="H330" s="20">
        <f>H331</f>
        <v>24.085000000000001</v>
      </c>
      <c r="I330" s="20">
        <f t="shared" si="61"/>
        <v>11.417999999999999</v>
      </c>
      <c r="J330" s="20">
        <f t="shared" si="61"/>
        <v>0</v>
      </c>
    </row>
    <row r="331" spans="1:12" ht="48">
      <c r="A331" s="5"/>
      <c r="B331" s="5">
        <v>692</v>
      </c>
      <c r="C331" s="5" t="s">
        <v>388</v>
      </c>
      <c r="D331" s="5" t="s">
        <v>342</v>
      </c>
      <c r="E331" s="6" t="s">
        <v>150</v>
      </c>
      <c r="F331" s="5"/>
      <c r="G331" s="4" t="s">
        <v>151</v>
      </c>
      <c r="H331" s="20">
        <f>H332</f>
        <v>24.085000000000001</v>
      </c>
      <c r="I331" s="20">
        <f t="shared" si="61"/>
        <v>11.417999999999999</v>
      </c>
      <c r="J331" s="20">
        <f t="shared" si="61"/>
        <v>0</v>
      </c>
    </row>
    <row r="332" spans="1:12" ht="36">
      <c r="A332" s="5"/>
      <c r="B332" s="5">
        <v>692</v>
      </c>
      <c r="C332" s="5" t="s">
        <v>388</v>
      </c>
      <c r="D332" s="5" t="s">
        <v>342</v>
      </c>
      <c r="E332" s="6" t="s">
        <v>150</v>
      </c>
      <c r="F332" s="5" t="s">
        <v>152</v>
      </c>
      <c r="G332" s="4" t="s">
        <v>153</v>
      </c>
      <c r="H332" s="20">
        <v>24.085000000000001</v>
      </c>
      <c r="I332" s="20">
        <v>11.417999999999999</v>
      </c>
      <c r="J332" s="20">
        <v>0</v>
      </c>
    </row>
    <row r="333" spans="1:12" ht="60">
      <c r="A333" s="9">
        <v>5</v>
      </c>
      <c r="B333" s="9">
        <v>675</v>
      </c>
      <c r="C333" s="5"/>
      <c r="D333" s="5"/>
      <c r="E333" s="6"/>
      <c r="F333" s="5"/>
      <c r="G333" s="10" t="s">
        <v>154</v>
      </c>
      <c r="H333" s="11">
        <f>H334+H462+H476</f>
        <v>2133236.9369999999</v>
      </c>
      <c r="I333" s="11">
        <f>I334+I462+I476</f>
        <v>1991671.548</v>
      </c>
      <c r="J333" s="11">
        <f>J334+J462+J476</f>
        <v>1928765.3559999999</v>
      </c>
      <c r="K333" s="2">
        <v>1601268.003</v>
      </c>
      <c r="L333" s="12"/>
    </row>
    <row r="334" spans="1:12">
      <c r="A334" s="5"/>
      <c r="B334" s="5">
        <v>675</v>
      </c>
      <c r="C334" s="9" t="s">
        <v>580</v>
      </c>
      <c r="D334" s="9" t="s">
        <v>343</v>
      </c>
      <c r="E334" s="42"/>
      <c r="F334" s="5"/>
      <c r="G334" s="10" t="s">
        <v>581</v>
      </c>
      <c r="H334" s="11">
        <f>H335+H364+H409+H433+H439+H445</f>
        <v>2103465.0129999998</v>
      </c>
      <c r="I334" s="11">
        <f>I335+I364+I409+I433+I439+I445</f>
        <v>1961899.6239999998</v>
      </c>
      <c r="J334" s="11">
        <f>J335+J364+J409+J433+J439+J445</f>
        <v>1898993.4319999998</v>
      </c>
    </row>
    <row r="335" spans="1:12" ht="24">
      <c r="A335" s="5"/>
      <c r="B335" s="5">
        <v>675</v>
      </c>
      <c r="C335" s="26" t="s">
        <v>580</v>
      </c>
      <c r="D335" s="26" t="s">
        <v>342</v>
      </c>
      <c r="E335" s="13"/>
      <c r="F335" s="26"/>
      <c r="G335" s="15" t="s">
        <v>155</v>
      </c>
      <c r="H335" s="62">
        <f>H336+H360</f>
        <v>818333.41799999995</v>
      </c>
      <c r="I335" s="62">
        <f>I336+I360</f>
        <v>759485.07400000002</v>
      </c>
      <c r="J335" s="62">
        <f>J336+J360</f>
        <v>752084.674</v>
      </c>
      <c r="K335" s="2">
        <v>622281.098</v>
      </c>
    </row>
    <row r="336" spans="1:12" ht="72">
      <c r="A336" s="5"/>
      <c r="B336" s="5">
        <v>675</v>
      </c>
      <c r="C336" s="17" t="s">
        <v>580</v>
      </c>
      <c r="D336" s="17" t="s">
        <v>342</v>
      </c>
      <c r="E336" s="14" t="s">
        <v>583</v>
      </c>
      <c r="F336" s="17"/>
      <c r="G336" s="18" t="s">
        <v>584</v>
      </c>
      <c r="H336" s="63">
        <f>H337</f>
        <v>815095.625</v>
      </c>
      <c r="I336" s="63">
        <f>I337</f>
        <v>759485.07400000002</v>
      </c>
      <c r="J336" s="63">
        <f>J337</f>
        <v>752084.674</v>
      </c>
    </row>
    <row r="337" spans="1:11" ht="36">
      <c r="A337" s="5"/>
      <c r="B337" s="5">
        <v>675</v>
      </c>
      <c r="C337" s="5" t="s">
        <v>580</v>
      </c>
      <c r="D337" s="5" t="s">
        <v>342</v>
      </c>
      <c r="E337" s="6" t="s">
        <v>156</v>
      </c>
      <c r="F337" s="5"/>
      <c r="G337" s="4" t="s">
        <v>157</v>
      </c>
      <c r="H337" s="51">
        <f>H338+H345+H348+H357</f>
        <v>815095.625</v>
      </c>
      <c r="I337" s="51">
        <f>I338+I345+I348+I357</f>
        <v>759485.07400000002</v>
      </c>
      <c r="J337" s="51">
        <f>J338+J345+J348+J357</f>
        <v>752084.674</v>
      </c>
    </row>
    <row r="338" spans="1:11" ht="96">
      <c r="A338" s="5"/>
      <c r="B338" s="5">
        <v>675</v>
      </c>
      <c r="C338" s="5" t="s">
        <v>580</v>
      </c>
      <c r="D338" s="5" t="s">
        <v>342</v>
      </c>
      <c r="E338" s="6" t="s">
        <v>158</v>
      </c>
      <c r="F338" s="5"/>
      <c r="G338" s="4" t="s">
        <v>159</v>
      </c>
      <c r="H338" s="51">
        <f>H339+H341+H343</f>
        <v>351851.54100000003</v>
      </c>
      <c r="I338" s="51">
        <f t="shared" ref="I338:J338" si="62">I339+I341+I343</f>
        <v>344291.57400000002</v>
      </c>
      <c r="J338" s="51">
        <f t="shared" si="62"/>
        <v>344291.57400000002</v>
      </c>
      <c r="K338" s="20">
        <f>K339+K341+K343</f>
        <v>0</v>
      </c>
    </row>
    <row r="339" spans="1:11" ht="60">
      <c r="A339" s="5"/>
      <c r="B339" s="5">
        <v>675</v>
      </c>
      <c r="C339" s="5" t="s">
        <v>580</v>
      </c>
      <c r="D339" s="5" t="s">
        <v>342</v>
      </c>
      <c r="E339" s="6" t="s">
        <v>160</v>
      </c>
      <c r="F339" s="5"/>
      <c r="G339" s="4" t="s">
        <v>161</v>
      </c>
      <c r="H339" s="51">
        <f>H340</f>
        <v>315884.52500000002</v>
      </c>
      <c r="I339" s="51">
        <f>I340</f>
        <v>312291.57400000002</v>
      </c>
      <c r="J339" s="51">
        <f>J340</f>
        <v>312291.57400000002</v>
      </c>
    </row>
    <row r="340" spans="1:11" ht="72">
      <c r="A340" s="5"/>
      <c r="B340" s="5">
        <v>675</v>
      </c>
      <c r="C340" s="5" t="s">
        <v>580</v>
      </c>
      <c r="D340" s="5" t="s">
        <v>342</v>
      </c>
      <c r="E340" s="6" t="s">
        <v>160</v>
      </c>
      <c r="F340" s="36" t="s">
        <v>402</v>
      </c>
      <c r="G340" s="23" t="s">
        <v>403</v>
      </c>
      <c r="H340" s="51">
        <v>315884.52500000002</v>
      </c>
      <c r="I340" s="51">
        <v>312291.57400000002</v>
      </c>
      <c r="J340" s="51">
        <v>312291.57400000002</v>
      </c>
    </row>
    <row r="341" spans="1:11" ht="48">
      <c r="A341" s="5"/>
      <c r="B341" s="5">
        <v>675</v>
      </c>
      <c r="C341" s="5" t="s">
        <v>580</v>
      </c>
      <c r="D341" s="5" t="s">
        <v>342</v>
      </c>
      <c r="E341" s="6" t="s">
        <v>162</v>
      </c>
      <c r="F341" s="5"/>
      <c r="G341" s="4" t="s">
        <v>163</v>
      </c>
      <c r="H341" s="51">
        <f>H342</f>
        <v>32000</v>
      </c>
      <c r="I341" s="51">
        <f>I342</f>
        <v>32000</v>
      </c>
      <c r="J341" s="51">
        <f>J342</f>
        <v>32000</v>
      </c>
    </row>
    <row r="342" spans="1:11" ht="72">
      <c r="A342" s="5"/>
      <c r="B342" s="5">
        <v>675</v>
      </c>
      <c r="C342" s="5" t="s">
        <v>580</v>
      </c>
      <c r="D342" s="5" t="s">
        <v>342</v>
      </c>
      <c r="E342" s="6" t="s">
        <v>162</v>
      </c>
      <c r="F342" s="36" t="s">
        <v>402</v>
      </c>
      <c r="G342" s="23" t="s">
        <v>403</v>
      </c>
      <c r="H342" s="51">
        <v>32000</v>
      </c>
      <c r="I342" s="51">
        <v>32000</v>
      </c>
      <c r="J342" s="51">
        <v>32000</v>
      </c>
    </row>
    <row r="343" spans="1:11" ht="60">
      <c r="A343" s="5"/>
      <c r="B343" s="5">
        <v>675</v>
      </c>
      <c r="C343" s="5" t="s">
        <v>580</v>
      </c>
      <c r="D343" s="5" t="s">
        <v>342</v>
      </c>
      <c r="E343" s="6" t="s">
        <v>164</v>
      </c>
      <c r="F343" s="5"/>
      <c r="G343" s="4" t="s">
        <v>165</v>
      </c>
      <c r="H343" s="51">
        <f>H344</f>
        <v>3967.0160000000001</v>
      </c>
      <c r="I343" s="51">
        <f>I344</f>
        <v>0</v>
      </c>
      <c r="J343" s="51">
        <f>J344</f>
        <v>0</v>
      </c>
    </row>
    <row r="344" spans="1:11" ht="72">
      <c r="A344" s="5"/>
      <c r="B344" s="5">
        <v>675</v>
      </c>
      <c r="C344" s="5" t="s">
        <v>580</v>
      </c>
      <c r="D344" s="5" t="s">
        <v>342</v>
      </c>
      <c r="E344" s="6" t="s">
        <v>164</v>
      </c>
      <c r="F344" s="36" t="s">
        <v>402</v>
      </c>
      <c r="G344" s="23" t="s">
        <v>403</v>
      </c>
      <c r="H344" s="51">
        <v>3967.0160000000001</v>
      </c>
      <c r="I344" s="51">
        <v>0</v>
      </c>
      <c r="J344" s="51">
        <v>0</v>
      </c>
    </row>
    <row r="345" spans="1:11" ht="144">
      <c r="A345" s="5"/>
      <c r="B345" s="5">
        <v>675</v>
      </c>
      <c r="C345" s="5" t="s">
        <v>580</v>
      </c>
      <c r="D345" s="5" t="s">
        <v>342</v>
      </c>
      <c r="E345" s="6" t="s">
        <v>166</v>
      </c>
      <c r="F345" s="5"/>
      <c r="G345" s="4" t="s">
        <v>167</v>
      </c>
      <c r="H345" s="51">
        <f t="shared" ref="H345:J346" si="63">H346</f>
        <v>397023.7</v>
      </c>
      <c r="I345" s="51">
        <f t="shared" si="63"/>
        <v>398847.7</v>
      </c>
      <c r="J345" s="51">
        <f t="shared" si="63"/>
        <v>400393.1</v>
      </c>
    </row>
    <row r="346" spans="1:11" ht="144">
      <c r="A346" s="5"/>
      <c r="B346" s="5">
        <v>675</v>
      </c>
      <c r="C346" s="5" t="s">
        <v>580</v>
      </c>
      <c r="D346" s="5" t="s">
        <v>342</v>
      </c>
      <c r="E346" s="6" t="s">
        <v>168</v>
      </c>
      <c r="F346" s="34"/>
      <c r="G346" s="34" t="s">
        <v>169</v>
      </c>
      <c r="H346" s="51">
        <f t="shared" si="63"/>
        <v>397023.7</v>
      </c>
      <c r="I346" s="51">
        <f t="shared" si="63"/>
        <v>398847.7</v>
      </c>
      <c r="J346" s="51">
        <f t="shared" si="63"/>
        <v>400393.1</v>
      </c>
    </row>
    <row r="347" spans="1:11" ht="72">
      <c r="A347" s="5"/>
      <c r="B347" s="5">
        <v>675</v>
      </c>
      <c r="C347" s="5" t="s">
        <v>580</v>
      </c>
      <c r="D347" s="5" t="s">
        <v>342</v>
      </c>
      <c r="E347" s="6" t="s">
        <v>168</v>
      </c>
      <c r="F347" s="36" t="s">
        <v>402</v>
      </c>
      <c r="G347" s="23" t="s">
        <v>403</v>
      </c>
      <c r="H347" s="51">
        <v>397023.7</v>
      </c>
      <c r="I347" s="51">
        <v>398847.7</v>
      </c>
      <c r="J347" s="51">
        <v>400393.1</v>
      </c>
    </row>
    <row r="348" spans="1:11" ht="108">
      <c r="A348" s="5"/>
      <c r="B348" s="5">
        <v>675</v>
      </c>
      <c r="C348" s="5" t="s">
        <v>580</v>
      </c>
      <c r="D348" s="5" t="s">
        <v>342</v>
      </c>
      <c r="E348" s="6" t="s">
        <v>170</v>
      </c>
      <c r="F348" s="5"/>
      <c r="G348" s="4" t="s">
        <v>171</v>
      </c>
      <c r="H348" s="51">
        <f>H349+H351+H355+H353</f>
        <v>59656.524000000005</v>
      </c>
      <c r="I348" s="51">
        <f t="shared" ref="I348:J348" si="64">I349+I351+I355+I353</f>
        <v>16345.8</v>
      </c>
      <c r="J348" s="51">
        <f t="shared" si="64"/>
        <v>7400</v>
      </c>
      <c r="K348" s="51" t="e">
        <f>K349+K351+#REF!+K355+K353</f>
        <v>#REF!</v>
      </c>
    </row>
    <row r="349" spans="1:11" ht="96">
      <c r="A349" s="5"/>
      <c r="B349" s="5">
        <v>675</v>
      </c>
      <c r="C349" s="5" t="s">
        <v>580</v>
      </c>
      <c r="D349" s="5" t="s">
        <v>342</v>
      </c>
      <c r="E349" s="6" t="s">
        <v>172</v>
      </c>
      <c r="F349" s="5"/>
      <c r="G349" s="4" t="s">
        <v>173</v>
      </c>
      <c r="H349" s="51">
        <f>H350</f>
        <v>57183.724000000002</v>
      </c>
      <c r="I349" s="51">
        <f>I350</f>
        <v>16095.8</v>
      </c>
      <c r="J349" s="51">
        <f>J350</f>
        <v>7150</v>
      </c>
    </row>
    <row r="350" spans="1:11" ht="72">
      <c r="A350" s="5"/>
      <c r="B350" s="5">
        <v>675</v>
      </c>
      <c r="C350" s="5" t="s">
        <v>580</v>
      </c>
      <c r="D350" s="5" t="s">
        <v>342</v>
      </c>
      <c r="E350" s="6" t="s">
        <v>172</v>
      </c>
      <c r="F350" s="36" t="s">
        <v>402</v>
      </c>
      <c r="G350" s="23" t="s">
        <v>403</v>
      </c>
      <c r="H350" s="51">
        <v>57183.724000000002</v>
      </c>
      <c r="I350" s="51">
        <v>16095.8</v>
      </c>
      <c r="J350" s="51">
        <v>7150</v>
      </c>
    </row>
    <row r="351" spans="1:11" ht="48">
      <c r="A351" s="5"/>
      <c r="B351" s="5">
        <v>675</v>
      </c>
      <c r="C351" s="5" t="s">
        <v>580</v>
      </c>
      <c r="D351" s="5" t="s">
        <v>342</v>
      </c>
      <c r="E351" s="6" t="s">
        <v>174</v>
      </c>
      <c r="F351" s="5"/>
      <c r="G351" s="4" t="s">
        <v>175</v>
      </c>
      <c r="H351" s="51">
        <f>H352</f>
        <v>250</v>
      </c>
      <c r="I351" s="51">
        <f>I352</f>
        <v>250</v>
      </c>
      <c r="J351" s="51">
        <f>J352</f>
        <v>250</v>
      </c>
    </row>
    <row r="352" spans="1:11" ht="72">
      <c r="A352" s="5"/>
      <c r="B352" s="5">
        <v>675</v>
      </c>
      <c r="C352" s="5" t="s">
        <v>580</v>
      </c>
      <c r="D352" s="5" t="s">
        <v>342</v>
      </c>
      <c r="E352" s="6" t="s">
        <v>174</v>
      </c>
      <c r="F352" s="36" t="s">
        <v>402</v>
      </c>
      <c r="G352" s="23" t="s">
        <v>403</v>
      </c>
      <c r="H352" s="51">
        <v>250</v>
      </c>
      <c r="I352" s="51">
        <v>250</v>
      </c>
      <c r="J352" s="51">
        <v>250</v>
      </c>
    </row>
    <row r="353" spans="1:12" ht="72">
      <c r="A353" s="5"/>
      <c r="B353" s="5">
        <v>675</v>
      </c>
      <c r="C353" s="5" t="s">
        <v>580</v>
      </c>
      <c r="D353" s="5" t="s">
        <v>342</v>
      </c>
      <c r="E353" s="73" t="s">
        <v>176</v>
      </c>
      <c r="F353" s="5"/>
      <c r="G353" s="4" t="s">
        <v>177</v>
      </c>
      <c r="H353" s="51">
        <f>H354</f>
        <v>1500</v>
      </c>
      <c r="I353" s="51">
        <f>I354</f>
        <v>0</v>
      </c>
      <c r="J353" s="51">
        <f>J354</f>
        <v>0</v>
      </c>
    </row>
    <row r="354" spans="1:12" ht="72">
      <c r="A354" s="5"/>
      <c r="B354" s="5">
        <v>675</v>
      </c>
      <c r="C354" s="5" t="s">
        <v>580</v>
      </c>
      <c r="D354" s="5" t="s">
        <v>342</v>
      </c>
      <c r="E354" s="73" t="s">
        <v>176</v>
      </c>
      <c r="F354" s="36" t="s">
        <v>402</v>
      </c>
      <c r="G354" s="23" t="s">
        <v>403</v>
      </c>
      <c r="H354" s="51">
        <v>1500</v>
      </c>
      <c r="I354" s="51">
        <v>0</v>
      </c>
      <c r="J354" s="51">
        <v>0</v>
      </c>
    </row>
    <row r="355" spans="1:12" ht="84">
      <c r="A355" s="5"/>
      <c r="B355" s="5">
        <v>675</v>
      </c>
      <c r="C355" s="5" t="s">
        <v>580</v>
      </c>
      <c r="D355" s="5" t="s">
        <v>342</v>
      </c>
      <c r="E355" s="73" t="s">
        <v>178</v>
      </c>
      <c r="F355" s="5"/>
      <c r="G355" s="4" t="s">
        <v>179</v>
      </c>
      <c r="H355" s="51">
        <f t="shared" ref="H355:J355" si="65">H356</f>
        <v>722.8</v>
      </c>
      <c r="I355" s="51">
        <f t="shared" si="65"/>
        <v>0</v>
      </c>
      <c r="J355" s="51">
        <f t="shared" si="65"/>
        <v>0</v>
      </c>
    </row>
    <row r="356" spans="1:12" ht="72">
      <c r="A356" s="5"/>
      <c r="B356" s="5">
        <v>675</v>
      </c>
      <c r="C356" s="5" t="s">
        <v>580</v>
      </c>
      <c r="D356" s="5" t="s">
        <v>342</v>
      </c>
      <c r="E356" s="73" t="s">
        <v>178</v>
      </c>
      <c r="F356" s="36" t="s">
        <v>402</v>
      </c>
      <c r="G356" s="23" t="s">
        <v>403</v>
      </c>
      <c r="H356" s="51">
        <v>722.8</v>
      </c>
      <c r="I356" s="51">
        <v>0</v>
      </c>
      <c r="J356" s="51">
        <v>0</v>
      </c>
    </row>
    <row r="357" spans="1:12" ht="48">
      <c r="A357" s="5"/>
      <c r="B357" s="5">
        <v>675</v>
      </c>
      <c r="C357" s="5" t="s">
        <v>580</v>
      </c>
      <c r="D357" s="5" t="s">
        <v>342</v>
      </c>
      <c r="E357" s="6" t="s">
        <v>295</v>
      </c>
      <c r="F357" s="5"/>
      <c r="G357" s="4" t="s">
        <v>291</v>
      </c>
      <c r="H357" s="51">
        <f>H358</f>
        <v>6563.86</v>
      </c>
      <c r="I357" s="51">
        <f t="shared" ref="I357:J357" si="66">I358</f>
        <v>0</v>
      </c>
      <c r="J357" s="51">
        <f t="shared" si="66"/>
        <v>0</v>
      </c>
      <c r="K357" s="20" t="e">
        <f>#REF!+#REF!</f>
        <v>#REF!</v>
      </c>
    </row>
    <row r="358" spans="1:12" ht="60">
      <c r="A358" s="5"/>
      <c r="B358" s="5">
        <v>675</v>
      </c>
      <c r="C358" s="5" t="s">
        <v>580</v>
      </c>
      <c r="D358" s="5" t="s">
        <v>342</v>
      </c>
      <c r="E358" s="6" t="s">
        <v>646</v>
      </c>
      <c r="F358" s="26"/>
      <c r="G358" s="4" t="s">
        <v>260</v>
      </c>
      <c r="H358" s="51">
        <f>H359</f>
        <v>6563.86</v>
      </c>
      <c r="I358" s="51">
        <f t="shared" ref="I358:J358" si="67">I359</f>
        <v>0</v>
      </c>
      <c r="J358" s="51">
        <f t="shared" si="67"/>
        <v>0</v>
      </c>
      <c r="K358" s="91"/>
    </row>
    <row r="359" spans="1:12" ht="72">
      <c r="A359" s="5"/>
      <c r="B359" s="5">
        <v>675</v>
      </c>
      <c r="C359" s="5" t="s">
        <v>580</v>
      </c>
      <c r="D359" s="5" t="s">
        <v>342</v>
      </c>
      <c r="E359" s="6" t="s">
        <v>646</v>
      </c>
      <c r="F359" s="36" t="s">
        <v>402</v>
      </c>
      <c r="G359" s="23" t="s">
        <v>403</v>
      </c>
      <c r="H359" s="20">
        <v>6563.86</v>
      </c>
      <c r="I359" s="20">
        <v>0</v>
      </c>
      <c r="J359" s="20">
        <v>0</v>
      </c>
      <c r="K359" s="91"/>
    </row>
    <row r="360" spans="1:12" ht="36">
      <c r="A360" s="5"/>
      <c r="B360" s="5">
        <v>675</v>
      </c>
      <c r="C360" s="5" t="s">
        <v>580</v>
      </c>
      <c r="D360" s="5" t="s">
        <v>342</v>
      </c>
      <c r="E360" s="6" t="s">
        <v>357</v>
      </c>
      <c r="F360" s="5"/>
      <c r="G360" s="4" t="s">
        <v>358</v>
      </c>
      <c r="H360" s="51">
        <f>H361</f>
        <v>3237.7930000000001</v>
      </c>
      <c r="I360" s="51">
        <f>I361</f>
        <v>0</v>
      </c>
      <c r="J360" s="51">
        <f>J361</f>
        <v>0</v>
      </c>
    </row>
    <row r="361" spans="1:12" ht="120">
      <c r="A361" s="5"/>
      <c r="B361" s="5">
        <v>675</v>
      </c>
      <c r="C361" s="5" t="s">
        <v>580</v>
      </c>
      <c r="D361" s="5" t="s">
        <v>342</v>
      </c>
      <c r="E361" s="6" t="s">
        <v>279</v>
      </c>
      <c r="F361" s="24"/>
      <c r="G361" s="25" t="s">
        <v>281</v>
      </c>
      <c r="H361" s="51">
        <f>H362</f>
        <v>3237.7930000000001</v>
      </c>
      <c r="I361" s="51">
        <f t="shared" ref="I361:J361" si="68">I362</f>
        <v>0</v>
      </c>
      <c r="J361" s="51">
        <f t="shared" si="68"/>
        <v>0</v>
      </c>
    </row>
    <row r="362" spans="1:12" ht="84">
      <c r="A362" s="5"/>
      <c r="B362" s="5">
        <v>675</v>
      </c>
      <c r="C362" s="5" t="s">
        <v>580</v>
      </c>
      <c r="D362" s="5" t="s">
        <v>342</v>
      </c>
      <c r="E362" s="6" t="s">
        <v>280</v>
      </c>
      <c r="F362" s="24"/>
      <c r="G362" s="25" t="s">
        <v>278</v>
      </c>
      <c r="H362" s="51">
        <f>H363</f>
        <v>3237.7930000000001</v>
      </c>
      <c r="I362" s="51">
        <f>I363</f>
        <v>0</v>
      </c>
      <c r="J362" s="51">
        <f>J363</f>
        <v>0</v>
      </c>
    </row>
    <row r="363" spans="1:12" ht="72">
      <c r="A363" s="5"/>
      <c r="B363" s="5">
        <v>675</v>
      </c>
      <c r="C363" s="5" t="s">
        <v>580</v>
      </c>
      <c r="D363" s="5" t="s">
        <v>342</v>
      </c>
      <c r="E363" s="6" t="s">
        <v>280</v>
      </c>
      <c r="F363" s="36" t="s">
        <v>402</v>
      </c>
      <c r="G363" s="23" t="s">
        <v>403</v>
      </c>
      <c r="H363" s="51">
        <v>3237.7930000000001</v>
      </c>
      <c r="I363" s="51">
        <v>0</v>
      </c>
      <c r="J363" s="51">
        <v>0</v>
      </c>
    </row>
    <row r="364" spans="1:12">
      <c r="A364" s="5"/>
      <c r="B364" s="5">
        <v>675</v>
      </c>
      <c r="C364" s="26" t="s">
        <v>580</v>
      </c>
      <c r="D364" s="26" t="s">
        <v>345</v>
      </c>
      <c r="E364" s="13"/>
      <c r="F364" s="26"/>
      <c r="G364" s="15" t="s">
        <v>582</v>
      </c>
      <c r="H364" s="16">
        <f>H365+H405</f>
        <v>1082530.01</v>
      </c>
      <c r="I364" s="16">
        <f>I365+I405</f>
        <v>1008013.9349999998</v>
      </c>
      <c r="J364" s="16">
        <f>J365+J405</f>
        <v>952508.14299999992</v>
      </c>
      <c r="K364" s="2">
        <v>795085.94099999999</v>
      </c>
      <c r="L364" s="12"/>
    </row>
    <row r="365" spans="1:12" ht="72">
      <c r="A365" s="5"/>
      <c r="B365" s="5">
        <v>675</v>
      </c>
      <c r="C365" s="5" t="s">
        <v>580</v>
      </c>
      <c r="D365" s="5" t="s">
        <v>345</v>
      </c>
      <c r="E365" s="14" t="s">
        <v>583</v>
      </c>
      <c r="F365" s="17"/>
      <c r="G365" s="18" t="s">
        <v>584</v>
      </c>
      <c r="H365" s="19">
        <f t="shared" ref="H365:J365" si="69">H366</f>
        <v>1079420.2139999999</v>
      </c>
      <c r="I365" s="19">
        <f t="shared" si="69"/>
        <v>1008013.9349999998</v>
      </c>
      <c r="J365" s="19">
        <f t="shared" si="69"/>
        <v>952508.14299999992</v>
      </c>
    </row>
    <row r="366" spans="1:12" ht="36">
      <c r="A366" s="5"/>
      <c r="B366" s="5">
        <v>675</v>
      </c>
      <c r="C366" s="5" t="s">
        <v>580</v>
      </c>
      <c r="D366" s="5" t="s">
        <v>345</v>
      </c>
      <c r="E366" s="6" t="s">
        <v>585</v>
      </c>
      <c r="F366" s="5"/>
      <c r="G366" s="4" t="s">
        <v>0</v>
      </c>
      <c r="H366" s="20">
        <f>H367+H382+H385+H396+H399+H402</f>
        <v>1079420.2139999999</v>
      </c>
      <c r="I366" s="20">
        <f>I367+I382+I385+I396+I399+I402</f>
        <v>1008013.9349999998</v>
      </c>
      <c r="J366" s="20">
        <f>J367+J382+J385+J396+J399+J402</f>
        <v>952508.14299999992</v>
      </c>
    </row>
    <row r="367" spans="1:12" ht="120">
      <c r="A367" s="5"/>
      <c r="B367" s="5">
        <v>675</v>
      </c>
      <c r="C367" s="5" t="s">
        <v>580</v>
      </c>
      <c r="D367" s="5" t="s">
        <v>345</v>
      </c>
      <c r="E367" s="6" t="s">
        <v>1</v>
      </c>
      <c r="F367" s="5"/>
      <c r="G367" s="4" t="s">
        <v>2</v>
      </c>
      <c r="H367" s="20">
        <f>H368+H370+H372+H374+H376+H378+H380</f>
        <v>982983.37999999989</v>
      </c>
      <c r="I367" s="20">
        <f t="shared" ref="I367:J367" si="70">I368+I370+I372+I374+I376+I378+I380</f>
        <v>925404.59299999988</v>
      </c>
      <c r="J367" s="20">
        <f t="shared" si="70"/>
        <v>871920.1129999999</v>
      </c>
      <c r="K367" s="20" t="e">
        <f>K368+K370+K372+K374+K376+#REF!</f>
        <v>#REF!</v>
      </c>
    </row>
    <row r="368" spans="1:12" ht="156">
      <c r="A368" s="5"/>
      <c r="B368" s="5">
        <v>675</v>
      </c>
      <c r="C368" s="5" t="s">
        <v>580</v>
      </c>
      <c r="D368" s="5" t="s">
        <v>345</v>
      </c>
      <c r="E368" s="39" t="s">
        <v>180</v>
      </c>
      <c r="F368" s="30"/>
      <c r="G368" s="30" t="s">
        <v>181</v>
      </c>
      <c r="H368" s="20">
        <f>H369</f>
        <v>746090.7</v>
      </c>
      <c r="I368" s="20">
        <f>I369</f>
        <v>748343.1</v>
      </c>
      <c r="J368" s="20">
        <f>J369</f>
        <v>750619.5</v>
      </c>
    </row>
    <row r="369" spans="1:14" ht="72">
      <c r="A369" s="5"/>
      <c r="B369" s="5">
        <v>675</v>
      </c>
      <c r="C369" s="5" t="s">
        <v>580</v>
      </c>
      <c r="D369" s="5" t="s">
        <v>345</v>
      </c>
      <c r="E369" s="39" t="s">
        <v>180</v>
      </c>
      <c r="F369" s="36" t="s">
        <v>402</v>
      </c>
      <c r="G369" s="23" t="s">
        <v>403</v>
      </c>
      <c r="H369" s="20">
        <v>746090.7</v>
      </c>
      <c r="I369" s="20">
        <v>748343.1</v>
      </c>
      <c r="J369" s="20">
        <v>750619.5</v>
      </c>
      <c r="N369" s="12"/>
    </row>
    <row r="370" spans="1:14" ht="48">
      <c r="A370" s="5"/>
      <c r="B370" s="5">
        <v>675</v>
      </c>
      <c r="C370" s="5" t="s">
        <v>580</v>
      </c>
      <c r="D370" s="5" t="s">
        <v>345</v>
      </c>
      <c r="E370" s="6" t="s">
        <v>182</v>
      </c>
      <c r="F370" s="5"/>
      <c r="G370" s="4" t="s">
        <v>183</v>
      </c>
      <c r="H370" s="20">
        <f>H371</f>
        <v>104259.067</v>
      </c>
      <c r="I370" s="20">
        <f>I371</f>
        <v>105203.124</v>
      </c>
      <c r="J370" s="20">
        <f>J371</f>
        <v>105203.124</v>
      </c>
    </row>
    <row r="371" spans="1:14" ht="72">
      <c r="A371" s="5"/>
      <c r="B371" s="5">
        <v>675</v>
      </c>
      <c r="C371" s="5" t="s">
        <v>580</v>
      </c>
      <c r="D371" s="5" t="s">
        <v>345</v>
      </c>
      <c r="E371" s="6" t="s">
        <v>182</v>
      </c>
      <c r="F371" s="22" t="s">
        <v>402</v>
      </c>
      <c r="G371" s="23" t="s">
        <v>403</v>
      </c>
      <c r="H371" s="20">
        <v>104259.067</v>
      </c>
      <c r="I371" s="20">
        <v>105203.124</v>
      </c>
      <c r="J371" s="20">
        <v>105203.124</v>
      </c>
    </row>
    <row r="372" spans="1:14" ht="72">
      <c r="A372" s="5"/>
      <c r="B372" s="5">
        <v>675</v>
      </c>
      <c r="C372" s="5" t="s">
        <v>580</v>
      </c>
      <c r="D372" s="5" t="s">
        <v>345</v>
      </c>
      <c r="E372" s="6" t="s">
        <v>184</v>
      </c>
      <c r="F372" s="5"/>
      <c r="G372" s="4" t="s">
        <v>185</v>
      </c>
      <c r="H372" s="20">
        <f>H373</f>
        <v>58494.146999999997</v>
      </c>
      <c r="I372" s="20">
        <f t="shared" ref="I372:J372" si="71">I373</f>
        <v>62510.879999999997</v>
      </c>
      <c r="J372" s="20">
        <f t="shared" si="71"/>
        <v>6750</v>
      </c>
    </row>
    <row r="373" spans="1:14" ht="72">
      <c r="A373" s="5"/>
      <c r="B373" s="5">
        <v>675</v>
      </c>
      <c r="C373" s="5" t="s">
        <v>580</v>
      </c>
      <c r="D373" s="5" t="s">
        <v>345</v>
      </c>
      <c r="E373" s="6" t="s">
        <v>184</v>
      </c>
      <c r="F373" s="36" t="s">
        <v>402</v>
      </c>
      <c r="G373" s="23" t="s">
        <v>403</v>
      </c>
      <c r="H373" s="20">
        <v>58494.146999999997</v>
      </c>
      <c r="I373" s="20">
        <v>62510.879999999997</v>
      </c>
      <c r="J373" s="20">
        <v>6750</v>
      </c>
    </row>
    <row r="374" spans="1:14" ht="60">
      <c r="A374" s="5"/>
      <c r="B374" s="5">
        <v>675</v>
      </c>
      <c r="C374" s="5" t="s">
        <v>580</v>
      </c>
      <c r="D374" s="5" t="s">
        <v>345</v>
      </c>
      <c r="E374" s="6" t="s">
        <v>186</v>
      </c>
      <c r="F374" s="5"/>
      <c r="G374" s="4" t="s">
        <v>165</v>
      </c>
      <c r="H374" s="20">
        <f>H375</f>
        <v>24492.766</v>
      </c>
      <c r="I374" s="20">
        <f>I375</f>
        <v>9347.4889999999996</v>
      </c>
      <c r="J374" s="20">
        <f>J375</f>
        <v>9347.4889999999996</v>
      </c>
    </row>
    <row r="375" spans="1:14" ht="72">
      <c r="A375" s="5"/>
      <c r="B375" s="5">
        <v>675</v>
      </c>
      <c r="C375" s="5" t="s">
        <v>580</v>
      </c>
      <c r="D375" s="5" t="s">
        <v>345</v>
      </c>
      <c r="E375" s="6" t="s">
        <v>186</v>
      </c>
      <c r="F375" s="36" t="s">
        <v>402</v>
      </c>
      <c r="G375" s="23" t="s">
        <v>403</v>
      </c>
      <c r="H375" s="20">
        <v>24492.766</v>
      </c>
      <c r="I375" s="20">
        <v>9347.4889999999996</v>
      </c>
      <c r="J375" s="20">
        <v>9347.4889999999996</v>
      </c>
    </row>
    <row r="376" spans="1:14" ht="72">
      <c r="A376" s="5"/>
      <c r="B376" s="5">
        <v>675</v>
      </c>
      <c r="C376" s="5" t="s">
        <v>580</v>
      </c>
      <c r="D376" s="5" t="s">
        <v>345</v>
      </c>
      <c r="E376" s="6" t="s">
        <v>259</v>
      </c>
      <c r="F376" s="5"/>
      <c r="G376" s="4" t="s">
        <v>654</v>
      </c>
      <c r="H376" s="20">
        <f>H377</f>
        <v>27806.7</v>
      </c>
      <c r="I376" s="20">
        <f t="shared" ref="I376:J376" si="72">I377</f>
        <v>0</v>
      </c>
      <c r="J376" s="20">
        <f t="shared" si="72"/>
        <v>0</v>
      </c>
    </row>
    <row r="377" spans="1:14" ht="72">
      <c r="A377" s="5"/>
      <c r="B377" s="5">
        <v>675</v>
      </c>
      <c r="C377" s="5" t="s">
        <v>580</v>
      </c>
      <c r="D377" s="5" t="s">
        <v>345</v>
      </c>
      <c r="E377" s="6" t="s">
        <v>259</v>
      </c>
      <c r="F377" s="36" t="s">
        <v>402</v>
      </c>
      <c r="G377" s="23" t="s">
        <v>403</v>
      </c>
      <c r="H377" s="20">
        <v>27806.7</v>
      </c>
      <c r="I377" s="20">
        <v>0</v>
      </c>
      <c r="J377" s="20">
        <v>0</v>
      </c>
    </row>
    <row r="378" spans="1:14" ht="216">
      <c r="A378" s="5"/>
      <c r="B378" s="5">
        <v>675</v>
      </c>
      <c r="C378" s="5" t="s">
        <v>580</v>
      </c>
      <c r="D378" s="5" t="s">
        <v>345</v>
      </c>
      <c r="E378" s="212" t="s">
        <v>713</v>
      </c>
      <c r="F378" s="5"/>
      <c r="G378" s="47" t="s">
        <v>714</v>
      </c>
      <c r="H378" s="20">
        <f>H379</f>
        <v>20840</v>
      </c>
      <c r="I378" s="20">
        <f>I379</f>
        <v>0</v>
      </c>
      <c r="J378" s="20">
        <f>J379</f>
        <v>0</v>
      </c>
    </row>
    <row r="379" spans="1:14" ht="48">
      <c r="A379" s="5"/>
      <c r="B379" s="5">
        <v>675</v>
      </c>
      <c r="C379" s="5" t="s">
        <v>580</v>
      </c>
      <c r="D379" s="5" t="s">
        <v>345</v>
      </c>
      <c r="E379" s="212" t="s">
        <v>713</v>
      </c>
      <c r="F379" s="22" t="s">
        <v>363</v>
      </c>
      <c r="G379" s="23" t="s">
        <v>364</v>
      </c>
      <c r="H379" s="20">
        <v>20840</v>
      </c>
      <c r="I379" s="20">
        <v>0</v>
      </c>
      <c r="J379" s="20">
        <v>0</v>
      </c>
    </row>
    <row r="380" spans="1:14" ht="240">
      <c r="A380" s="5"/>
      <c r="B380" s="5"/>
      <c r="C380" s="5" t="s">
        <v>580</v>
      </c>
      <c r="D380" s="5" t="s">
        <v>345</v>
      </c>
      <c r="E380" s="212" t="s">
        <v>733</v>
      </c>
      <c r="F380" s="5"/>
      <c r="G380" s="47" t="s">
        <v>732</v>
      </c>
      <c r="H380" s="20">
        <f>H381</f>
        <v>1000</v>
      </c>
      <c r="I380" s="20">
        <f>I381</f>
        <v>0</v>
      </c>
      <c r="J380" s="20">
        <f>J381</f>
        <v>0</v>
      </c>
    </row>
    <row r="381" spans="1:14" ht="48">
      <c r="A381" s="5"/>
      <c r="B381" s="5"/>
      <c r="C381" s="5" t="s">
        <v>580</v>
      </c>
      <c r="D381" s="5" t="s">
        <v>345</v>
      </c>
      <c r="E381" s="212" t="s">
        <v>733</v>
      </c>
      <c r="F381" s="22" t="s">
        <v>363</v>
      </c>
      <c r="G381" s="23" t="s">
        <v>364</v>
      </c>
      <c r="H381" s="20">
        <v>1000</v>
      </c>
      <c r="I381" s="20">
        <v>0</v>
      </c>
      <c r="J381" s="20">
        <v>0</v>
      </c>
    </row>
    <row r="382" spans="1:14" ht="60">
      <c r="A382" s="5"/>
      <c r="B382" s="5">
        <v>675</v>
      </c>
      <c r="C382" s="5" t="s">
        <v>580</v>
      </c>
      <c r="D382" s="5" t="s">
        <v>345</v>
      </c>
      <c r="E382" s="6" t="s">
        <v>187</v>
      </c>
      <c r="F382" s="5"/>
      <c r="G382" s="4" t="s">
        <v>188</v>
      </c>
      <c r="H382" s="20">
        <f>H383</f>
        <v>7655.2</v>
      </c>
      <c r="I382" s="20">
        <f t="shared" ref="I382:J382" si="73">I383</f>
        <v>7655.2</v>
      </c>
      <c r="J382" s="20">
        <f t="shared" si="73"/>
        <v>7655.2</v>
      </c>
    </row>
    <row r="383" spans="1:14" ht="60">
      <c r="A383" s="5"/>
      <c r="B383" s="5">
        <v>675</v>
      </c>
      <c r="C383" s="5" t="s">
        <v>580</v>
      </c>
      <c r="D383" s="5" t="s">
        <v>345</v>
      </c>
      <c r="E383" s="6" t="s">
        <v>189</v>
      </c>
      <c r="F383" s="5"/>
      <c r="G383" s="4" t="s">
        <v>190</v>
      </c>
      <c r="H383" s="20">
        <f>H384</f>
        <v>7655.2</v>
      </c>
      <c r="I383" s="20">
        <f>I384</f>
        <v>7655.2</v>
      </c>
      <c r="J383" s="20">
        <f>J384</f>
        <v>7655.2</v>
      </c>
    </row>
    <row r="384" spans="1:14" ht="72">
      <c r="A384" s="5"/>
      <c r="B384" s="5">
        <v>675</v>
      </c>
      <c r="C384" s="5" t="s">
        <v>580</v>
      </c>
      <c r="D384" s="5" t="s">
        <v>345</v>
      </c>
      <c r="E384" s="6" t="s">
        <v>189</v>
      </c>
      <c r="F384" s="36" t="s">
        <v>402</v>
      </c>
      <c r="G384" s="23" t="s">
        <v>403</v>
      </c>
      <c r="H384" s="20">
        <v>7655.2</v>
      </c>
      <c r="I384" s="20">
        <v>7655.2</v>
      </c>
      <c r="J384" s="20">
        <v>7655.2</v>
      </c>
    </row>
    <row r="385" spans="1:10" ht="96">
      <c r="A385" s="5"/>
      <c r="B385" s="5">
        <v>675</v>
      </c>
      <c r="C385" s="5" t="s">
        <v>580</v>
      </c>
      <c r="D385" s="5" t="s">
        <v>345</v>
      </c>
      <c r="E385" s="6" t="s">
        <v>191</v>
      </c>
      <c r="F385" s="5"/>
      <c r="G385" s="4" t="s">
        <v>192</v>
      </c>
      <c r="H385" s="20">
        <f>H388+H386+H390+H392+H394</f>
        <v>66541.864000000001</v>
      </c>
      <c r="I385" s="20">
        <f>I388+I386+I390+I392+I394</f>
        <v>65311.641999999993</v>
      </c>
      <c r="J385" s="20">
        <f>J388+J386+J390+J392+J394</f>
        <v>63066.53</v>
      </c>
    </row>
    <row r="386" spans="1:10" ht="96">
      <c r="A386" s="5"/>
      <c r="B386" s="5">
        <v>675</v>
      </c>
      <c r="C386" s="5" t="s">
        <v>580</v>
      </c>
      <c r="D386" s="5" t="s">
        <v>345</v>
      </c>
      <c r="E386" s="6" t="s">
        <v>193</v>
      </c>
      <c r="F386" s="5"/>
      <c r="G386" s="4" t="s">
        <v>194</v>
      </c>
      <c r="H386" s="20">
        <f>H387</f>
        <v>50337.777999999998</v>
      </c>
      <c r="I386" s="20">
        <f>I387</f>
        <v>49107.555999999997</v>
      </c>
      <c r="J386" s="20">
        <f>J387</f>
        <v>46862.444000000003</v>
      </c>
    </row>
    <row r="387" spans="1:10" ht="72">
      <c r="A387" s="5"/>
      <c r="B387" s="5">
        <v>675</v>
      </c>
      <c r="C387" s="5" t="s">
        <v>580</v>
      </c>
      <c r="D387" s="5" t="s">
        <v>345</v>
      </c>
      <c r="E387" s="6" t="s">
        <v>193</v>
      </c>
      <c r="F387" s="36" t="s">
        <v>402</v>
      </c>
      <c r="G387" s="23" t="s">
        <v>403</v>
      </c>
      <c r="H387" s="20">
        <v>50337.777999999998</v>
      </c>
      <c r="I387" s="20">
        <v>49107.555999999997</v>
      </c>
      <c r="J387" s="20">
        <v>46862.444000000003</v>
      </c>
    </row>
    <row r="388" spans="1:10" ht="60">
      <c r="A388" s="5"/>
      <c r="B388" s="5">
        <v>675</v>
      </c>
      <c r="C388" s="5" t="s">
        <v>580</v>
      </c>
      <c r="D388" s="5" t="s">
        <v>345</v>
      </c>
      <c r="E388" s="6" t="s">
        <v>195</v>
      </c>
      <c r="F388" s="5"/>
      <c r="G388" s="4" t="s">
        <v>196</v>
      </c>
      <c r="H388" s="20">
        <f>H389</f>
        <v>12468.269</v>
      </c>
      <c r="I388" s="20">
        <f>I389</f>
        <v>12468.269</v>
      </c>
      <c r="J388" s="20">
        <f>J389</f>
        <v>12468.269</v>
      </c>
    </row>
    <row r="389" spans="1:10" ht="72">
      <c r="A389" s="5"/>
      <c r="B389" s="5">
        <v>675</v>
      </c>
      <c r="C389" s="5" t="s">
        <v>580</v>
      </c>
      <c r="D389" s="5" t="s">
        <v>345</v>
      </c>
      <c r="E389" s="6" t="s">
        <v>195</v>
      </c>
      <c r="F389" s="36" t="s">
        <v>402</v>
      </c>
      <c r="G389" s="23" t="s">
        <v>403</v>
      </c>
      <c r="H389" s="20">
        <v>12468.269</v>
      </c>
      <c r="I389" s="20">
        <v>12468.269</v>
      </c>
      <c r="J389" s="20">
        <v>12468.269</v>
      </c>
    </row>
    <row r="390" spans="1:10" ht="72">
      <c r="A390" s="5"/>
      <c r="B390" s="5">
        <v>675</v>
      </c>
      <c r="C390" s="5" t="s">
        <v>580</v>
      </c>
      <c r="D390" s="5" t="s">
        <v>345</v>
      </c>
      <c r="E390" s="6" t="s">
        <v>197</v>
      </c>
      <c r="F390" s="5"/>
      <c r="G390" s="4" t="s">
        <v>198</v>
      </c>
      <c r="H390" s="20">
        <f>H391</f>
        <v>530.40200000000004</v>
      </c>
      <c r="I390" s="20">
        <f>I391</f>
        <v>530.40200000000004</v>
      </c>
      <c r="J390" s="20">
        <f>J391</f>
        <v>530.40200000000004</v>
      </c>
    </row>
    <row r="391" spans="1:10" ht="72">
      <c r="A391" s="5"/>
      <c r="B391" s="5">
        <v>675</v>
      </c>
      <c r="C391" s="5" t="s">
        <v>580</v>
      </c>
      <c r="D391" s="5" t="s">
        <v>345</v>
      </c>
      <c r="E391" s="6" t="s">
        <v>197</v>
      </c>
      <c r="F391" s="36" t="s">
        <v>402</v>
      </c>
      <c r="G391" s="23" t="s">
        <v>403</v>
      </c>
      <c r="H391" s="20">
        <v>530.40200000000004</v>
      </c>
      <c r="I391" s="20">
        <v>530.40200000000004</v>
      </c>
      <c r="J391" s="20">
        <v>530.40200000000004</v>
      </c>
    </row>
    <row r="392" spans="1:10" ht="60">
      <c r="A392" s="5"/>
      <c r="B392" s="5">
        <v>675</v>
      </c>
      <c r="C392" s="5" t="s">
        <v>580</v>
      </c>
      <c r="D392" s="5" t="s">
        <v>345</v>
      </c>
      <c r="E392" s="6" t="s">
        <v>199</v>
      </c>
      <c r="F392" s="5"/>
      <c r="G392" s="4" t="s">
        <v>200</v>
      </c>
      <c r="H392" s="20">
        <f>H393</f>
        <v>300.96499999999997</v>
      </c>
      <c r="I392" s="20">
        <f>I393</f>
        <v>300.96499999999997</v>
      </c>
      <c r="J392" s="20">
        <f>J393</f>
        <v>300.96499999999997</v>
      </c>
    </row>
    <row r="393" spans="1:10" ht="72">
      <c r="A393" s="5"/>
      <c r="B393" s="5">
        <v>675</v>
      </c>
      <c r="C393" s="5" t="s">
        <v>580</v>
      </c>
      <c r="D393" s="5" t="s">
        <v>345</v>
      </c>
      <c r="E393" s="6" t="s">
        <v>199</v>
      </c>
      <c r="F393" s="36" t="s">
        <v>402</v>
      </c>
      <c r="G393" s="23" t="s">
        <v>403</v>
      </c>
      <c r="H393" s="20">
        <v>300.96499999999997</v>
      </c>
      <c r="I393" s="20">
        <v>300.96499999999997</v>
      </c>
      <c r="J393" s="20">
        <v>300.96499999999997</v>
      </c>
    </row>
    <row r="394" spans="1:10" ht="72">
      <c r="A394" s="5"/>
      <c r="B394" s="5">
        <v>675</v>
      </c>
      <c r="C394" s="5" t="s">
        <v>580</v>
      </c>
      <c r="D394" s="5" t="s">
        <v>345</v>
      </c>
      <c r="E394" s="6" t="s">
        <v>201</v>
      </c>
      <c r="F394" s="5"/>
      <c r="G394" s="4" t="s">
        <v>202</v>
      </c>
      <c r="H394" s="20">
        <f>H395</f>
        <v>2904.45</v>
      </c>
      <c r="I394" s="20">
        <f>I395</f>
        <v>2904.45</v>
      </c>
      <c r="J394" s="20">
        <f>J395</f>
        <v>2904.45</v>
      </c>
    </row>
    <row r="395" spans="1:10" ht="72">
      <c r="A395" s="5"/>
      <c r="B395" s="5">
        <v>675</v>
      </c>
      <c r="C395" s="5" t="s">
        <v>580</v>
      </c>
      <c r="D395" s="5" t="s">
        <v>345</v>
      </c>
      <c r="E395" s="6" t="s">
        <v>201</v>
      </c>
      <c r="F395" s="36" t="s">
        <v>402</v>
      </c>
      <c r="G395" s="23" t="s">
        <v>403</v>
      </c>
      <c r="H395" s="20">
        <v>2904.45</v>
      </c>
      <c r="I395" s="20">
        <v>2904.45</v>
      </c>
      <c r="J395" s="20">
        <v>2904.45</v>
      </c>
    </row>
    <row r="396" spans="1:10" ht="72">
      <c r="A396" s="5"/>
      <c r="B396" s="5">
        <v>675</v>
      </c>
      <c r="C396" s="5" t="s">
        <v>580</v>
      </c>
      <c r="D396" s="5" t="s">
        <v>345</v>
      </c>
      <c r="E396" s="6" t="s">
        <v>203</v>
      </c>
      <c r="F396" s="5"/>
      <c r="G396" s="4" t="s">
        <v>204</v>
      </c>
      <c r="H396" s="20">
        <f>H397</f>
        <v>1628.4</v>
      </c>
      <c r="I396" s="20">
        <f t="shared" ref="I396:J396" si="74">I397</f>
        <v>1754.4</v>
      </c>
      <c r="J396" s="20">
        <f t="shared" si="74"/>
        <v>1880.4</v>
      </c>
    </row>
    <row r="397" spans="1:10" ht="60">
      <c r="A397" s="5"/>
      <c r="B397" s="5">
        <v>675</v>
      </c>
      <c r="C397" s="5" t="s">
        <v>580</v>
      </c>
      <c r="D397" s="5" t="s">
        <v>345</v>
      </c>
      <c r="E397" s="6" t="s">
        <v>205</v>
      </c>
      <c r="F397" s="5"/>
      <c r="G397" s="4" t="s">
        <v>655</v>
      </c>
      <c r="H397" s="20">
        <f>H398</f>
        <v>1628.4</v>
      </c>
      <c r="I397" s="20">
        <f>I398</f>
        <v>1754.4</v>
      </c>
      <c r="J397" s="20">
        <f>J398</f>
        <v>1880.4</v>
      </c>
    </row>
    <row r="398" spans="1:10" ht="72">
      <c r="A398" s="5"/>
      <c r="B398" s="5">
        <v>675</v>
      </c>
      <c r="C398" s="5" t="s">
        <v>580</v>
      </c>
      <c r="D398" s="5" t="s">
        <v>345</v>
      </c>
      <c r="E398" s="6" t="s">
        <v>205</v>
      </c>
      <c r="F398" s="36" t="s">
        <v>402</v>
      </c>
      <c r="G398" s="23" t="s">
        <v>403</v>
      </c>
      <c r="H398" s="20">
        <v>1628.4</v>
      </c>
      <c r="I398" s="20">
        <v>1754.4</v>
      </c>
      <c r="J398" s="20">
        <v>1880.4</v>
      </c>
    </row>
    <row r="399" spans="1:10" ht="48">
      <c r="A399" s="5"/>
      <c r="B399" s="5">
        <v>675</v>
      </c>
      <c r="C399" s="5" t="s">
        <v>580</v>
      </c>
      <c r="D399" s="5" t="s">
        <v>345</v>
      </c>
      <c r="E399" s="6" t="s">
        <v>321</v>
      </c>
      <c r="F399" s="5"/>
      <c r="G399" s="4" t="s">
        <v>206</v>
      </c>
      <c r="H399" s="20">
        <f>H400</f>
        <v>7359.3</v>
      </c>
      <c r="I399" s="20">
        <f t="shared" ref="I399:J399" si="75">I400</f>
        <v>7888.1</v>
      </c>
      <c r="J399" s="20">
        <f t="shared" si="75"/>
        <v>7985.9</v>
      </c>
    </row>
    <row r="400" spans="1:10" ht="132">
      <c r="A400" s="5"/>
      <c r="B400" s="5">
        <v>675</v>
      </c>
      <c r="C400" s="5" t="s">
        <v>580</v>
      </c>
      <c r="D400" s="5" t="s">
        <v>345</v>
      </c>
      <c r="E400" s="6" t="s">
        <v>296</v>
      </c>
      <c r="F400" s="5"/>
      <c r="G400" s="4" t="s">
        <v>207</v>
      </c>
      <c r="H400" s="20">
        <f>H401</f>
        <v>7359.3</v>
      </c>
      <c r="I400" s="20">
        <f>I401</f>
        <v>7888.1</v>
      </c>
      <c r="J400" s="20">
        <f>J401</f>
        <v>7985.9</v>
      </c>
    </row>
    <row r="401" spans="1:11" ht="72">
      <c r="A401" s="5"/>
      <c r="B401" s="5">
        <v>675</v>
      </c>
      <c r="C401" s="5" t="s">
        <v>580</v>
      </c>
      <c r="D401" s="5" t="s">
        <v>345</v>
      </c>
      <c r="E401" s="6" t="s">
        <v>296</v>
      </c>
      <c r="F401" s="36" t="s">
        <v>402</v>
      </c>
      <c r="G401" s="23" t="s">
        <v>403</v>
      </c>
      <c r="H401" s="20">
        <v>7359.3</v>
      </c>
      <c r="I401" s="20">
        <v>7888.1</v>
      </c>
      <c r="J401" s="20">
        <v>7985.9</v>
      </c>
    </row>
    <row r="402" spans="1:11" ht="48">
      <c r="A402" s="5"/>
      <c r="B402" s="5">
        <v>675</v>
      </c>
      <c r="C402" s="5" t="s">
        <v>580</v>
      </c>
      <c r="D402" s="5" t="s">
        <v>345</v>
      </c>
      <c r="E402" s="6" t="s">
        <v>297</v>
      </c>
      <c r="F402" s="5"/>
      <c r="G402" s="4" t="s">
        <v>303</v>
      </c>
      <c r="H402" s="20">
        <f>H403</f>
        <v>13252.07</v>
      </c>
      <c r="I402" s="20">
        <f t="shared" ref="I402:J402" si="76">I403</f>
        <v>0</v>
      </c>
      <c r="J402" s="20">
        <f t="shared" si="76"/>
        <v>0</v>
      </c>
      <c r="K402" s="20" t="e">
        <f>K403+#REF!+#REF!+K405+#REF!+#REF!</f>
        <v>#REF!</v>
      </c>
    </row>
    <row r="403" spans="1:11" ht="60">
      <c r="A403" s="5"/>
      <c r="B403" s="5">
        <v>675</v>
      </c>
      <c r="C403" s="5" t="s">
        <v>580</v>
      </c>
      <c r="D403" s="5" t="s">
        <v>345</v>
      </c>
      <c r="E403" s="6" t="s">
        <v>645</v>
      </c>
      <c r="F403" s="26"/>
      <c r="G403" s="4" t="s">
        <v>260</v>
      </c>
      <c r="H403" s="20">
        <f>H404</f>
        <v>13252.07</v>
      </c>
      <c r="I403" s="20">
        <f t="shared" ref="I403:J404" si="77">I404</f>
        <v>0</v>
      </c>
      <c r="J403" s="20">
        <f t="shared" si="77"/>
        <v>0</v>
      </c>
    </row>
    <row r="404" spans="1:11" ht="72">
      <c r="A404" s="5"/>
      <c r="B404" s="5">
        <v>675</v>
      </c>
      <c r="C404" s="5" t="s">
        <v>580</v>
      </c>
      <c r="D404" s="5" t="s">
        <v>345</v>
      </c>
      <c r="E404" s="6" t="s">
        <v>645</v>
      </c>
      <c r="F404" s="36" t="s">
        <v>402</v>
      </c>
      <c r="G404" s="23" t="s">
        <v>403</v>
      </c>
      <c r="H404" s="20">
        <v>13252.07</v>
      </c>
      <c r="I404" s="20">
        <f t="shared" si="77"/>
        <v>0</v>
      </c>
      <c r="J404" s="20">
        <f t="shared" si="77"/>
        <v>0</v>
      </c>
    </row>
    <row r="405" spans="1:11" ht="36">
      <c r="A405" s="5"/>
      <c r="B405" s="5">
        <v>675</v>
      </c>
      <c r="C405" s="5" t="s">
        <v>580</v>
      </c>
      <c r="D405" s="5" t="s">
        <v>345</v>
      </c>
      <c r="E405" s="6" t="s">
        <v>357</v>
      </c>
      <c r="F405" s="5"/>
      <c r="G405" s="4" t="s">
        <v>358</v>
      </c>
      <c r="H405" s="51">
        <f>H406</f>
        <v>3109.7959999999998</v>
      </c>
      <c r="I405" s="51">
        <f>I406</f>
        <v>0</v>
      </c>
      <c r="J405" s="51">
        <f>J406</f>
        <v>0</v>
      </c>
    </row>
    <row r="406" spans="1:11" ht="120">
      <c r="A406" s="5"/>
      <c r="B406" s="5">
        <v>675</v>
      </c>
      <c r="C406" s="5" t="s">
        <v>580</v>
      </c>
      <c r="D406" s="5" t="s">
        <v>345</v>
      </c>
      <c r="E406" s="6" t="s">
        <v>279</v>
      </c>
      <c r="F406" s="24"/>
      <c r="G406" s="25" t="s">
        <v>281</v>
      </c>
      <c r="H406" s="51">
        <f>H407</f>
        <v>3109.7959999999998</v>
      </c>
      <c r="I406" s="51">
        <f t="shared" ref="I406" si="78">I407</f>
        <v>0</v>
      </c>
      <c r="J406" s="51">
        <f t="shared" ref="J406" si="79">J407</f>
        <v>0</v>
      </c>
    </row>
    <row r="407" spans="1:11" ht="63" customHeight="1">
      <c r="A407" s="5"/>
      <c r="B407" s="5">
        <v>675</v>
      </c>
      <c r="C407" s="5" t="s">
        <v>580</v>
      </c>
      <c r="D407" s="5" t="s">
        <v>345</v>
      </c>
      <c r="E407" s="6" t="s">
        <v>280</v>
      </c>
      <c r="F407" s="24"/>
      <c r="G407" s="25" t="s">
        <v>278</v>
      </c>
      <c r="H407" s="51">
        <f>H408</f>
        <v>3109.7959999999998</v>
      </c>
      <c r="I407" s="51">
        <f>I408</f>
        <v>0</v>
      </c>
      <c r="J407" s="51">
        <f>J408</f>
        <v>0</v>
      </c>
    </row>
    <row r="408" spans="1:11" ht="72">
      <c r="A408" s="5"/>
      <c r="B408" s="5">
        <v>675</v>
      </c>
      <c r="C408" s="5" t="s">
        <v>580</v>
      </c>
      <c r="D408" s="5" t="s">
        <v>345</v>
      </c>
      <c r="E408" s="6" t="s">
        <v>280</v>
      </c>
      <c r="F408" s="36" t="s">
        <v>402</v>
      </c>
      <c r="G408" s="23" t="s">
        <v>403</v>
      </c>
      <c r="H408" s="51">
        <v>3109.7959999999998</v>
      </c>
      <c r="I408" s="51">
        <v>0</v>
      </c>
      <c r="J408" s="51">
        <v>0</v>
      </c>
    </row>
    <row r="409" spans="1:11" ht="24">
      <c r="A409" s="5"/>
      <c r="B409" s="5">
        <v>675</v>
      </c>
      <c r="C409" s="13" t="s">
        <v>580</v>
      </c>
      <c r="D409" s="13" t="s">
        <v>361</v>
      </c>
      <c r="E409" s="13"/>
      <c r="F409" s="26"/>
      <c r="G409" s="15" t="s">
        <v>208</v>
      </c>
      <c r="H409" s="16">
        <f>H410+H429</f>
        <v>157929.136</v>
      </c>
      <c r="I409" s="16">
        <f>I410+I429</f>
        <v>149728.166</v>
      </c>
      <c r="J409" s="16">
        <f>J410+J429</f>
        <v>149728.166</v>
      </c>
    </row>
    <row r="410" spans="1:11" ht="72">
      <c r="A410" s="5"/>
      <c r="B410" s="5">
        <v>675</v>
      </c>
      <c r="C410" s="6" t="s">
        <v>580</v>
      </c>
      <c r="D410" s="6" t="s">
        <v>361</v>
      </c>
      <c r="E410" s="14" t="s">
        <v>583</v>
      </c>
      <c r="F410" s="17"/>
      <c r="G410" s="18" t="s">
        <v>584</v>
      </c>
      <c r="H410" s="19">
        <f>H411</f>
        <v>157765.86499999999</v>
      </c>
      <c r="I410" s="19">
        <f t="shared" ref="I410:J410" si="80">I411</f>
        <v>149728.166</v>
      </c>
      <c r="J410" s="19">
        <f t="shared" si="80"/>
        <v>149728.166</v>
      </c>
    </row>
    <row r="411" spans="1:11" ht="48">
      <c r="A411" s="5"/>
      <c r="B411" s="5">
        <v>675</v>
      </c>
      <c r="C411" s="6" t="s">
        <v>580</v>
      </c>
      <c r="D411" s="6" t="s">
        <v>361</v>
      </c>
      <c r="E411" s="6" t="s">
        <v>3</v>
      </c>
      <c r="F411" s="5"/>
      <c r="G411" s="4" t="s">
        <v>4</v>
      </c>
      <c r="H411" s="20">
        <f>H412+H423+H426</f>
        <v>157765.86499999999</v>
      </c>
      <c r="I411" s="20">
        <f>I412+I423+I426</f>
        <v>149728.166</v>
      </c>
      <c r="J411" s="20">
        <f>J412+J423+J426</f>
        <v>149728.166</v>
      </c>
      <c r="K411" s="20">
        <f>K412+K423+K426</f>
        <v>0</v>
      </c>
    </row>
    <row r="412" spans="1:11" ht="108">
      <c r="A412" s="5"/>
      <c r="B412" s="5">
        <v>675</v>
      </c>
      <c r="C412" s="6" t="s">
        <v>580</v>
      </c>
      <c r="D412" s="6" t="s">
        <v>361</v>
      </c>
      <c r="E412" s="6" t="s">
        <v>5</v>
      </c>
      <c r="F412" s="5"/>
      <c r="G412" s="4" t="s">
        <v>6</v>
      </c>
      <c r="H412" s="20">
        <f>H413+H417+H415+H419+H421</f>
        <v>155430.54799999998</v>
      </c>
      <c r="I412" s="20">
        <f t="shared" ref="I412:K412" si="81">I413+I417+I415+I419+I421</f>
        <v>148759.769</v>
      </c>
      <c r="J412" s="20">
        <f t="shared" si="81"/>
        <v>148759.769</v>
      </c>
      <c r="K412" s="20">
        <f t="shared" si="81"/>
        <v>0</v>
      </c>
    </row>
    <row r="413" spans="1:11" ht="60">
      <c r="A413" s="5"/>
      <c r="B413" s="5">
        <v>675</v>
      </c>
      <c r="C413" s="6" t="s">
        <v>580</v>
      </c>
      <c r="D413" s="6" t="s">
        <v>361</v>
      </c>
      <c r="E413" s="6" t="s">
        <v>209</v>
      </c>
      <c r="F413" s="5"/>
      <c r="G413" s="4" t="s">
        <v>210</v>
      </c>
      <c r="H413" s="20">
        <f>H414</f>
        <v>82981.637000000002</v>
      </c>
      <c r="I413" s="20">
        <f>I414</f>
        <v>82290.171000000002</v>
      </c>
      <c r="J413" s="20">
        <f>J414</f>
        <v>82290.171000000002</v>
      </c>
    </row>
    <row r="414" spans="1:11" ht="72">
      <c r="A414" s="5"/>
      <c r="B414" s="5">
        <v>675</v>
      </c>
      <c r="C414" s="6" t="s">
        <v>580</v>
      </c>
      <c r="D414" s="6" t="s">
        <v>361</v>
      </c>
      <c r="E414" s="6" t="s">
        <v>209</v>
      </c>
      <c r="F414" s="36" t="s">
        <v>402</v>
      </c>
      <c r="G414" s="23" t="s">
        <v>403</v>
      </c>
      <c r="H414" s="20">
        <v>82981.637000000002</v>
      </c>
      <c r="I414" s="20">
        <v>82290.171000000002</v>
      </c>
      <c r="J414" s="20">
        <v>82290.171000000002</v>
      </c>
    </row>
    <row r="415" spans="1:11" ht="84">
      <c r="A415" s="5"/>
      <c r="B415" s="5">
        <v>675</v>
      </c>
      <c r="C415" s="6" t="s">
        <v>580</v>
      </c>
      <c r="D415" s="6" t="s">
        <v>361</v>
      </c>
      <c r="E415" s="6" t="s">
        <v>211</v>
      </c>
      <c r="F415" s="5"/>
      <c r="G415" s="4" t="s">
        <v>212</v>
      </c>
      <c r="H415" s="20">
        <f>H416</f>
        <v>4473.2920000000004</v>
      </c>
      <c r="I415" s="20">
        <f>I416</f>
        <v>1100</v>
      </c>
      <c r="J415" s="20">
        <f>J416</f>
        <v>1100</v>
      </c>
    </row>
    <row r="416" spans="1:11" ht="72">
      <c r="A416" s="5"/>
      <c r="B416" s="5">
        <v>675</v>
      </c>
      <c r="C416" s="6" t="s">
        <v>580</v>
      </c>
      <c r="D416" s="6" t="s">
        <v>361</v>
      </c>
      <c r="E416" s="6" t="s">
        <v>211</v>
      </c>
      <c r="F416" s="36" t="s">
        <v>402</v>
      </c>
      <c r="G416" s="23" t="s">
        <v>403</v>
      </c>
      <c r="H416" s="20">
        <v>4473.2920000000004</v>
      </c>
      <c r="I416" s="20">
        <v>1100</v>
      </c>
      <c r="J416" s="20">
        <v>1100</v>
      </c>
    </row>
    <row r="417" spans="1:10" ht="84">
      <c r="A417" s="5"/>
      <c r="B417" s="5">
        <v>675</v>
      </c>
      <c r="C417" s="6" t="s">
        <v>580</v>
      </c>
      <c r="D417" s="6" t="s">
        <v>361</v>
      </c>
      <c r="E417" s="6" t="s">
        <v>7</v>
      </c>
      <c r="F417" s="5"/>
      <c r="G417" s="4" t="s">
        <v>8</v>
      </c>
      <c r="H417" s="20">
        <f>H418</f>
        <v>55086.042999999998</v>
      </c>
      <c r="I417" s="20">
        <f t="shared" ref="I417:J417" si="82">I418</f>
        <v>55086.042999999998</v>
      </c>
      <c r="J417" s="20">
        <f t="shared" si="82"/>
        <v>55086.042999999998</v>
      </c>
    </row>
    <row r="418" spans="1:10" ht="72">
      <c r="A418" s="5"/>
      <c r="B418" s="5">
        <v>675</v>
      </c>
      <c r="C418" s="6" t="s">
        <v>580</v>
      </c>
      <c r="D418" s="6" t="s">
        <v>361</v>
      </c>
      <c r="E418" s="6" t="s">
        <v>7</v>
      </c>
      <c r="F418" s="22" t="s">
        <v>402</v>
      </c>
      <c r="G418" s="23" t="s">
        <v>403</v>
      </c>
      <c r="H418" s="20">
        <v>55086.042999999998</v>
      </c>
      <c r="I418" s="20">
        <v>55086.042999999998</v>
      </c>
      <c r="J418" s="20">
        <v>55086.042999999998</v>
      </c>
    </row>
    <row r="419" spans="1:10" ht="84">
      <c r="A419" s="5"/>
      <c r="B419" s="5">
        <v>675</v>
      </c>
      <c r="C419" s="6" t="s">
        <v>580</v>
      </c>
      <c r="D419" s="6" t="s">
        <v>361</v>
      </c>
      <c r="E419" s="73" t="s">
        <v>213</v>
      </c>
      <c r="F419" s="5"/>
      <c r="G419" s="4" t="s">
        <v>214</v>
      </c>
      <c r="H419" s="20">
        <f>H420</f>
        <v>10272.338</v>
      </c>
      <c r="I419" s="20">
        <f>I420</f>
        <v>10283.555</v>
      </c>
      <c r="J419" s="20">
        <f>J420</f>
        <v>10283.555</v>
      </c>
    </row>
    <row r="420" spans="1:10" ht="72">
      <c r="A420" s="5"/>
      <c r="B420" s="5">
        <v>675</v>
      </c>
      <c r="C420" s="6" t="s">
        <v>580</v>
      </c>
      <c r="D420" s="6" t="s">
        <v>361</v>
      </c>
      <c r="E420" s="73" t="s">
        <v>213</v>
      </c>
      <c r="F420" s="22" t="s">
        <v>402</v>
      </c>
      <c r="G420" s="23" t="s">
        <v>403</v>
      </c>
      <c r="H420" s="20">
        <v>10272.338</v>
      </c>
      <c r="I420" s="20">
        <v>10283.555</v>
      </c>
      <c r="J420" s="20">
        <v>10283.555</v>
      </c>
    </row>
    <row r="421" spans="1:10" ht="60">
      <c r="A421" s="5"/>
      <c r="B421" s="5">
        <v>675</v>
      </c>
      <c r="C421" s="6" t="s">
        <v>580</v>
      </c>
      <c r="D421" s="6" t="s">
        <v>361</v>
      </c>
      <c r="E421" s="73" t="s">
        <v>215</v>
      </c>
      <c r="F421" s="5"/>
      <c r="G421" s="4" t="s">
        <v>165</v>
      </c>
      <c r="H421" s="20">
        <f t="shared" ref="H421:J421" si="83">H422</f>
        <v>2617.2379999999998</v>
      </c>
      <c r="I421" s="20">
        <f t="shared" si="83"/>
        <v>0</v>
      </c>
      <c r="J421" s="20">
        <f t="shared" si="83"/>
        <v>0</v>
      </c>
    </row>
    <row r="422" spans="1:10" ht="72">
      <c r="A422" s="5"/>
      <c r="B422" s="5">
        <v>675</v>
      </c>
      <c r="C422" s="6" t="s">
        <v>580</v>
      </c>
      <c r="D422" s="6" t="s">
        <v>361</v>
      </c>
      <c r="E422" s="73" t="s">
        <v>215</v>
      </c>
      <c r="F422" s="22" t="s">
        <v>402</v>
      </c>
      <c r="G422" s="23" t="s">
        <v>403</v>
      </c>
      <c r="H422" s="20">
        <v>2617.2379999999998</v>
      </c>
      <c r="I422" s="20">
        <v>0</v>
      </c>
      <c r="J422" s="20">
        <v>0</v>
      </c>
    </row>
    <row r="423" spans="1:10" ht="60">
      <c r="A423" s="5"/>
      <c r="B423" s="5">
        <v>675</v>
      </c>
      <c r="C423" s="6" t="s">
        <v>580</v>
      </c>
      <c r="D423" s="6" t="s">
        <v>361</v>
      </c>
      <c r="E423" s="6" t="s">
        <v>216</v>
      </c>
      <c r="F423" s="5"/>
      <c r="G423" s="4" t="s">
        <v>217</v>
      </c>
      <c r="H423" s="20">
        <f t="shared" ref="H423:J424" si="84">H424</f>
        <v>968.39700000000005</v>
      </c>
      <c r="I423" s="20">
        <f t="shared" si="84"/>
        <v>968.39700000000005</v>
      </c>
      <c r="J423" s="20">
        <f t="shared" si="84"/>
        <v>968.39700000000005</v>
      </c>
    </row>
    <row r="424" spans="1:10" ht="84">
      <c r="A424" s="5"/>
      <c r="B424" s="5">
        <v>675</v>
      </c>
      <c r="C424" s="6" t="s">
        <v>580</v>
      </c>
      <c r="D424" s="6" t="s">
        <v>361</v>
      </c>
      <c r="E424" s="6" t="s">
        <v>218</v>
      </c>
      <c r="F424" s="5"/>
      <c r="G424" s="4" t="s">
        <v>219</v>
      </c>
      <c r="H424" s="20">
        <f t="shared" si="84"/>
        <v>968.39700000000005</v>
      </c>
      <c r="I424" s="20">
        <f t="shared" si="84"/>
        <v>968.39700000000005</v>
      </c>
      <c r="J424" s="20">
        <f t="shared" si="84"/>
        <v>968.39700000000005</v>
      </c>
    </row>
    <row r="425" spans="1:10" ht="72">
      <c r="A425" s="5"/>
      <c r="B425" s="5">
        <v>675</v>
      </c>
      <c r="C425" s="6" t="s">
        <v>580</v>
      </c>
      <c r="D425" s="6" t="s">
        <v>361</v>
      </c>
      <c r="E425" s="6" t="s">
        <v>218</v>
      </c>
      <c r="F425" s="36" t="s">
        <v>402</v>
      </c>
      <c r="G425" s="23" t="s">
        <v>403</v>
      </c>
      <c r="H425" s="20">
        <v>968.39700000000005</v>
      </c>
      <c r="I425" s="20">
        <v>968.39700000000005</v>
      </c>
      <c r="J425" s="20">
        <v>968.39700000000005</v>
      </c>
    </row>
    <row r="426" spans="1:10" ht="48">
      <c r="A426" s="5"/>
      <c r="B426" s="5">
        <v>675</v>
      </c>
      <c r="C426" s="6" t="s">
        <v>580</v>
      </c>
      <c r="D426" s="6" t="s">
        <v>361</v>
      </c>
      <c r="E426" s="6" t="s">
        <v>298</v>
      </c>
      <c r="F426" s="5"/>
      <c r="G426" s="4" t="s">
        <v>56</v>
      </c>
      <c r="H426" s="20">
        <f>H427</f>
        <v>1366.92</v>
      </c>
      <c r="I426" s="20">
        <f t="shared" ref="I426:J426" si="85">I427</f>
        <v>0</v>
      </c>
      <c r="J426" s="20">
        <f t="shared" si="85"/>
        <v>0</v>
      </c>
    </row>
    <row r="427" spans="1:10" ht="60">
      <c r="A427" s="5"/>
      <c r="B427" s="5">
        <v>675</v>
      </c>
      <c r="C427" s="6" t="s">
        <v>580</v>
      </c>
      <c r="D427" s="6" t="s">
        <v>361</v>
      </c>
      <c r="E427" s="6" t="s">
        <v>647</v>
      </c>
      <c r="F427" s="26"/>
      <c r="G427" s="4" t="s">
        <v>260</v>
      </c>
      <c r="H427" s="20">
        <f>H428</f>
        <v>1366.92</v>
      </c>
      <c r="I427" s="20">
        <f t="shared" ref="I427:J428" si="86">I428</f>
        <v>0</v>
      </c>
      <c r="J427" s="20">
        <f t="shared" si="86"/>
        <v>0</v>
      </c>
    </row>
    <row r="428" spans="1:10" ht="72">
      <c r="A428" s="5"/>
      <c r="B428" s="5">
        <v>675</v>
      </c>
      <c r="C428" s="6" t="s">
        <v>580</v>
      </c>
      <c r="D428" s="6" t="s">
        <v>361</v>
      </c>
      <c r="E428" s="6" t="s">
        <v>647</v>
      </c>
      <c r="F428" s="36" t="s">
        <v>402</v>
      </c>
      <c r="G428" s="23" t="s">
        <v>403</v>
      </c>
      <c r="H428" s="20">
        <v>1366.92</v>
      </c>
      <c r="I428" s="20">
        <f t="shared" si="86"/>
        <v>0</v>
      </c>
      <c r="J428" s="20">
        <f t="shared" si="86"/>
        <v>0</v>
      </c>
    </row>
    <row r="429" spans="1:10" ht="36">
      <c r="A429" s="5"/>
      <c r="B429" s="5">
        <v>675</v>
      </c>
      <c r="C429" s="5" t="s">
        <v>580</v>
      </c>
      <c r="D429" s="6" t="s">
        <v>361</v>
      </c>
      <c r="E429" s="6" t="s">
        <v>357</v>
      </c>
      <c r="F429" s="5"/>
      <c r="G429" s="4" t="s">
        <v>358</v>
      </c>
      <c r="H429" s="51">
        <f>H430</f>
        <v>163.27099999999999</v>
      </c>
      <c r="I429" s="51">
        <f>I430</f>
        <v>0</v>
      </c>
      <c r="J429" s="51">
        <f>J430</f>
        <v>0</v>
      </c>
    </row>
    <row r="430" spans="1:10" ht="120">
      <c r="A430" s="5"/>
      <c r="B430" s="5">
        <v>675</v>
      </c>
      <c r="C430" s="5" t="s">
        <v>580</v>
      </c>
      <c r="D430" s="6" t="s">
        <v>361</v>
      </c>
      <c r="E430" s="6" t="s">
        <v>279</v>
      </c>
      <c r="F430" s="24"/>
      <c r="G430" s="25" t="s">
        <v>281</v>
      </c>
      <c r="H430" s="51">
        <f>H431</f>
        <v>163.27099999999999</v>
      </c>
      <c r="I430" s="51">
        <f t="shared" ref="I430" si="87">I431</f>
        <v>0</v>
      </c>
      <c r="J430" s="51">
        <f t="shared" ref="J430" si="88">J431</f>
        <v>0</v>
      </c>
    </row>
    <row r="431" spans="1:10" ht="84">
      <c r="A431" s="5"/>
      <c r="B431" s="5">
        <v>675</v>
      </c>
      <c r="C431" s="5" t="s">
        <v>580</v>
      </c>
      <c r="D431" s="6" t="s">
        <v>361</v>
      </c>
      <c r="E431" s="6" t="s">
        <v>280</v>
      </c>
      <c r="F431" s="24"/>
      <c r="G431" s="25" t="s">
        <v>278</v>
      </c>
      <c r="H431" s="51">
        <f>H432</f>
        <v>163.27099999999999</v>
      </c>
      <c r="I431" s="51">
        <f>I432</f>
        <v>0</v>
      </c>
      <c r="J431" s="51">
        <f>J432</f>
        <v>0</v>
      </c>
    </row>
    <row r="432" spans="1:10" ht="72">
      <c r="A432" s="5"/>
      <c r="B432" s="5">
        <v>675</v>
      </c>
      <c r="C432" s="5" t="s">
        <v>580</v>
      </c>
      <c r="D432" s="6" t="s">
        <v>361</v>
      </c>
      <c r="E432" s="6" t="s">
        <v>280</v>
      </c>
      <c r="F432" s="36" t="s">
        <v>402</v>
      </c>
      <c r="G432" s="23" t="s">
        <v>403</v>
      </c>
      <c r="H432" s="51">
        <v>163.27099999999999</v>
      </c>
      <c r="I432" s="51">
        <v>0</v>
      </c>
      <c r="J432" s="51">
        <v>0</v>
      </c>
    </row>
    <row r="433" spans="1:10" ht="60">
      <c r="A433" s="5"/>
      <c r="B433" s="5">
        <v>675</v>
      </c>
      <c r="C433" s="26" t="s">
        <v>580</v>
      </c>
      <c r="D433" s="26" t="s">
        <v>372</v>
      </c>
      <c r="E433" s="13"/>
      <c r="F433" s="26"/>
      <c r="G433" s="15" t="s">
        <v>17</v>
      </c>
      <c r="H433" s="16">
        <f t="shared" ref="H433:J434" si="89">H434</f>
        <v>236.8</v>
      </c>
      <c r="I433" s="16">
        <f t="shared" si="89"/>
        <v>236.8</v>
      </c>
      <c r="J433" s="16">
        <f t="shared" si="89"/>
        <v>236.8</v>
      </c>
    </row>
    <row r="434" spans="1:10" ht="72">
      <c r="A434" s="5"/>
      <c r="B434" s="5">
        <v>675</v>
      </c>
      <c r="C434" s="5" t="s">
        <v>580</v>
      </c>
      <c r="D434" s="5" t="s">
        <v>372</v>
      </c>
      <c r="E434" s="14" t="s">
        <v>583</v>
      </c>
      <c r="F434" s="17"/>
      <c r="G434" s="18" t="s">
        <v>584</v>
      </c>
      <c r="H434" s="19">
        <f t="shared" si="89"/>
        <v>236.8</v>
      </c>
      <c r="I434" s="19">
        <f t="shared" si="89"/>
        <v>236.8</v>
      </c>
      <c r="J434" s="19">
        <f t="shared" si="89"/>
        <v>236.8</v>
      </c>
    </row>
    <row r="435" spans="1:10" ht="72">
      <c r="A435" s="5"/>
      <c r="B435" s="5">
        <v>675</v>
      </c>
      <c r="C435" s="5" t="s">
        <v>580</v>
      </c>
      <c r="D435" s="5" t="s">
        <v>372</v>
      </c>
      <c r="E435" s="6" t="s">
        <v>220</v>
      </c>
      <c r="F435" s="22"/>
      <c r="G435" s="4" t="s">
        <v>221</v>
      </c>
      <c r="H435" s="20">
        <f>H437</f>
        <v>236.8</v>
      </c>
      <c r="I435" s="20">
        <f>I437</f>
        <v>236.8</v>
      </c>
      <c r="J435" s="20">
        <f>J437</f>
        <v>236.8</v>
      </c>
    </row>
    <row r="436" spans="1:10" ht="72">
      <c r="A436" s="5"/>
      <c r="B436" s="5">
        <v>675</v>
      </c>
      <c r="C436" s="5" t="s">
        <v>580</v>
      </c>
      <c r="D436" s="5" t="s">
        <v>372</v>
      </c>
      <c r="E436" s="6" t="s">
        <v>222</v>
      </c>
      <c r="F436" s="22"/>
      <c r="G436" s="4" t="s">
        <v>223</v>
      </c>
      <c r="H436" s="20">
        <f t="shared" ref="H436:J437" si="90">H437</f>
        <v>236.8</v>
      </c>
      <c r="I436" s="20">
        <f t="shared" si="90"/>
        <v>236.8</v>
      </c>
      <c r="J436" s="20">
        <f t="shared" si="90"/>
        <v>236.8</v>
      </c>
    </row>
    <row r="437" spans="1:10" ht="72">
      <c r="A437" s="5"/>
      <c r="B437" s="5">
        <v>675</v>
      </c>
      <c r="C437" s="5" t="s">
        <v>580</v>
      </c>
      <c r="D437" s="5" t="s">
        <v>372</v>
      </c>
      <c r="E437" s="6" t="s">
        <v>224</v>
      </c>
      <c r="F437" s="24"/>
      <c r="G437" s="25" t="s">
        <v>225</v>
      </c>
      <c r="H437" s="20">
        <f t="shared" si="90"/>
        <v>236.8</v>
      </c>
      <c r="I437" s="20">
        <f t="shared" si="90"/>
        <v>236.8</v>
      </c>
      <c r="J437" s="20">
        <f t="shared" si="90"/>
        <v>236.8</v>
      </c>
    </row>
    <row r="438" spans="1:10" ht="72">
      <c r="A438" s="5"/>
      <c r="B438" s="5">
        <v>675</v>
      </c>
      <c r="C438" s="5" t="s">
        <v>580</v>
      </c>
      <c r="D438" s="5" t="s">
        <v>372</v>
      </c>
      <c r="E438" s="6" t="s">
        <v>224</v>
      </c>
      <c r="F438" s="36" t="s">
        <v>402</v>
      </c>
      <c r="G438" s="23" t="s">
        <v>403</v>
      </c>
      <c r="H438" s="20">
        <v>236.8</v>
      </c>
      <c r="I438" s="20">
        <v>236.8</v>
      </c>
      <c r="J438" s="20">
        <v>236.8</v>
      </c>
    </row>
    <row r="439" spans="1:10">
      <c r="A439" s="5"/>
      <c r="B439" s="5">
        <v>675</v>
      </c>
      <c r="C439" s="26" t="s">
        <v>580</v>
      </c>
      <c r="D439" s="26" t="s">
        <v>580</v>
      </c>
      <c r="E439" s="13"/>
      <c r="F439" s="26"/>
      <c r="G439" s="15" t="s">
        <v>226</v>
      </c>
      <c r="H439" s="16">
        <f t="shared" ref="H439:J441" si="91">H440</f>
        <v>4149.4709999999995</v>
      </c>
      <c r="I439" s="16">
        <f t="shared" si="91"/>
        <v>4149.4709999999995</v>
      </c>
      <c r="J439" s="16">
        <f t="shared" si="91"/>
        <v>4149.4709999999995</v>
      </c>
    </row>
    <row r="440" spans="1:10" ht="72">
      <c r="A440" s="5"/>
      <c r="B440" s="5">
        <v>675</v>
      </c>
      <c r="C440" s="5" t="s">
        <v>580</v>
      </c>
      <c r="D440" s="5" t="s">
        <v>580</v>
      </c>
      <c r="E440" s="14" t="s">
        <v>583</v>
      </c>
      <c r="F440" s="17"/>
      <c r="G440" s="18" t="s">
        <v>584</v>
      </c>
      <c r="H440" s="19">
        <f t="shared" si="91"/>
        <v>4149.4709999999995</v>
      </c>
      <c r="I440" s="19">
        <f t="shared" si="91"/>
        <v>4149.4709999999995</v>
      </c>
      <c r="J440" s="19">
        <f t="shared" si="91"/>
        <v>4149.4709999999995</v>
      </c>
    </row>
    <row r="441" spans="1:10" ht="48">
      <c r="A441" s="5"/>
      <c r="B441" s="5">
        <v>675</v>
      </c>
      <c r="C441" s="5" t="s">
        <v>580</v>
      </c>
      <c r="D441" s="5" t="s">
        <v>580</v>
      </c>
      <c r="E441" s="6" t="s">
        <v>227</v>
      </c>
      <c r="F441" s="5"/>
      <c r="G441" s="4" t="s">
        <v>228</v>
      </c>
      <c r="H441" s="20">
        <f>H442</f>
        <v>4149.4709999999995</v>
      </c>
      <c r="I441" s="20">
        <f t="shared" si="91"/>
        <v>4149.4709999999995</v>
      </c>
      <c r="J441" s="20">
        <f t="shared" si="91"/>
        <v>4149.4709999999995</v>
      </c>
    </row>
    <row r="442" spans="1:10" ht="84">
      <c r="A442" s="5"/>
      <c r="B442" s="5">
        <v>675</v>
      </c>
      <c r="C442" s="5" t="s">
        <v>580</v>
      </c>
      <c r="D442" s="5" t="s">
        <v>580</v>
      </c>
      <c r="E442" s="6" t="s">
        <v>229</v>
      </c>
      <c r="F442" s="5"/>
      <c r="G442" s="4" t="s">
        <v>230</v>
      </c>
      <c r="H442" s="20">
        <f t="shared" ref="H442:J443" si="92">H443</f>
        <v>4149.4709999999995</v>
      </c>
      <c r="I442" s="20">
        <f t="shared" si="92"/>
        <v>4149.4709999999995</v>
      </c>
      <c r="J442" s="20">
        <f t="shared" si="92"/>
        <v>4149.4709999999995</v>
      </c>
    </row>
    <row r="443" spans="1:10" ht="48">
      <c r="A443" s="5"/>
      <c r="B443" s="5">
        <v>675</v>
      </c>
      <c r="C443" s="5" t="s">
        <v>580</v>
      </c>
      <c r="D443" s="5" t="s">
        <v>580</v>
      </c>
      <c r="E443" s="6" t="s">
        <v>231</v>
      </c>
      <c r="F443" s="5"/>
      <c r="G443" s="4" t="s">
        <v>25</v>
      </c>
      <c r="H443" s="20">
        <f t="shared" si="92"/>
        <v>4149.4709999999995</v>
      </c>
      <c r="I443" s="20">
        <f t="shared" si="92"/>
        <v>4149.4709999999995</v>
      </c>
      <c r="J443" s="20">
        <f t="shared" si="92"/>
        <v>4149.4709999999995</v>
      </c>
    </row>
    <row r="444" spans="1:10" ht="72">
      <c r="A444" s="5"/>
      <c r="B444" s="5">
        <v>675</v>
      </c>
      <c r="C444" s="5" t="s">
        <v>580</v>
      </c>
      <c r="D444" s="5" t="s">
        <v>580</v>
      </c>
      <c r="E444" s="6" t="s">
        <v>231</v>
      </c>
      <c r="F444" s="36" t="s">
        <v>402</v>
      </c>
      <c r="G444" s="23" t="s">
        <v>403</v>
      </c>
      <c r="H444" s="20">
        <v>4149.4709999999995</v>
      </c>
      <c r="I444" s="20">
        <v>4149.4709999999995</v>
      </c>
      <c r="J444" s="20">
        <v>4149.4709999999995</v>
      </c>
    </row>
    <row r="445" spans="1:10" ht="24">
      <c r="A445" s="5"/>
      <c r="B445" s="5">
        <v>675</v>
      </c>
      <c r="C445" s="26" t="s">
        <v>580</v>
      </c>
      <c r="D445" s="26" t="s">
        <v>460</v>
      </c>
      <c r="E445" s="13"/>
      <c r="F445" s="26"/>
      <c r="G445" s="15" t="s">
        <v>28</v>
      </c>
      <c r="H445" s="16">
        <f>H446</f>
        <v>40286.178</v>
      </c>
      <c r="I445" s="16">
        <f>I446</f>
        <v>40286.178</v>
      </c>
      <c r="J445" s="16">
        <f>J446</f>
        <v>40286.178</v>
      </c>
    </row>
    <row r="446" spans="1:10" ht="72">
      <c r="A446" s="5"/>
      <c r="B446" s="5">
        <v>675</v>
      </c>
      <c r="C446" s="5" t="s">
        <v>580</v>
      </c>
      <c r="D446" s="5" t="s">
        <v>460</v>
      </c>
      <c r="E446" s="14" t="s">
        <v>583</v>
      </c>
      <c r="F446" s="17"/>
      <c r="G446" s="18" t="s">
        <v>584</v>
      </c>
      <c r="H446" s="19">
        <f>H447+H453</f>
        <v>40286.178</v>
      </c>
      <c r="I446" s="19">
        <f>I447+I453</f>
        <v>40286.178</v>
      </c>
      <c r="J446" s="19">
        <f>J447+J453</f>
        <v>40286.178</v>
      </c>
    </row>
    <row r="447" spans="1:10" ht="48">
      <c r="A447" s="5"/>
      <c r="B447" s="5">
        <v>675</v>
      </c>
      <c r="C447" s="5" t="s">
        <v>580</v>
      </c>
      <c r="D447" s="5" t="s">
        <v>460</v>
      </c>
      <c r="E447" s="6" t="s">
        <v>227</v>
      </c>
      <c r="F447" s="5"/>
      <c r="G447" s="4" t="s">
        <v>228</v>
      </c>
      <c r="H447" s="20">
        <f>H448</f>
        <v>15124.2</v>
      </c>
      <c r="I447" s="20">
        <f>I448</f>
        <v>15124.2</v>
      </c>
      <c r="J447" s="20">
        <f>J448</f>
        <v>15124.2</v>
      </c>
    </row>
    <row r="448" spans="1:10" ht="72">
      <c r="A448" s="5"/>
      <c r="B448" s="5">
        <v>675</v>
      </c>
      <c r="C448" s="5" t="s">
        <v>580</v>
      </c>
      <c r="D448" s="5" t="s">
        <v>460</v>
      </c>
      <c r="E448" s="6" t="s">
        <v>232</v>
      </c>
      <c r="F448" s="5"/>
      <c r="G448" s="4" t="s">
        <v>233</v>
      </c>
      <c r="H448" s="20">
        <f>H451+H449</f>
        <v>15124.2</v>
      </c>
      <c r="I448" s="20">
        <f t="shared" ref="I448:J448" si="93">I451+I449</f>
        <v>15124.2</v>
      </c>
      <c r="J448" s="20">
        <f t="shared" si="93"/>
        <v>15124.2</v>
      </c>
    </row>
    <row r="449" spans="1:11" ht="48">
      <c r="A449" s="5"/>
      <c r="B449" s="5">
        <v>675</v>
      </c>
      <c r="C449" s="5" t="s">
        <v>580</v>
      </c>
      <c r="D449" s="5" t="s">
        <v>460</v>
      </c>
      <c r="E449" s="6" t="s">
        <v>234</v>
      </c>
      <c r="F449" s="5"/>
      <c r="G449" s="4" t="s">
        <v>235</v>
      </c>
      <c r="H449" s="20">
        <f>H450</f>
        <v>8484.5329999999994</v>
      </c>
      <c r="I449" s="20">
        <f t="shared" ref="I449:K449" si="94">I450</f>
        <v>8484.5329999999994</v>
      </c>
      <c r="J449" s="20">
        <f t="shared" si="94"/>
        <v>8484.5329999999994</v>
      </c>
      <c r="K449" s="20">
        <f t="shared" si="94"/>
        <v>0</v>
      </c>
    </row>
    <row r="450" spans="1:11" ht="72">
      <c r="A450" s="5"/>
      <c r="B450" s="5">
        <v>675</v>
      </c>
      <c r="C450" s="5" t="s">
        <v>580</v>
      </c>
      <c r="D450" s="5" t="s">
        <v>460</v>
      </c>
      <c r="E450" s="6" t="s">
        <v>234</v>
      </c>
      <c r="F450" s="36" t="s">
        <v>402</v>
      </c>
      <c r="G450" s="23" t="s">
        <v>403</v>
      </c>
      <c r="H450" s="20">
        <v>8484.5329999999994</v>
      </c>
      <c r="I450" s="20">
        <v>8484.5329999999994</v>
      </c>
      <c r="J450" s="20">
        <v>8484.5329999999994</v>
      </c>
    </row>
    <row r="451" spans="1:11" ht="36">
      <c r="A451" s="5"/>
      <c r="B451" s="5">
        <v>675</v>
      </c>
      <c r="C451" s="5" t="s">
        <v>580</v>
      </c>
      <c r="D451" s="5" t="s">
        <v>460</v>
      </c>
      <c r="E451" s="6" t="s">
        <v>236</v>
      </c>
      <c r="F451" s="5"/>
      <c r="G451" s="4" t="s">
        <v>237</v>
      </c>
      <c r="H451" s="20">
        <f>H452</f>
        <v>6639.6670000000004</v>
      </c>
      <c r="I451" s="20">
        <f t="shared" ref="I451:J451" si="95">I452</f>
        <v>6639.6670000000004</v>
      </c>
      <c r="J451" s="20">
        <f t="shared" si="95"/>
        <v>6639.6670000000004</v>
      </c>
    </row>
    <row r="452" spans="1:11" ht="72">
      <c r="A452" s="5"/>
      <c r="B452" s="5">
        <v>675</v>
      </c>
      <c r="C452" s="5" t="s">
        <v>580</v>
      </c>
      <c r="D452" s="5" t="s">
        <v>460</v>
      </c>
      <c r="E452" s="6" t="s">
        <v>236</v>
      </c>
      <c r="F452" s="36" t="s">
        <v>402</v>
      </c>
      <c r="G452" s="23" t="s">
        <v>403</v>
      </c>
      <c r="H452" s="20">
        <v>6639.6670000000004</v>
      </c>
      <c r="I452" s="20">
        <v>6639.6670000000004</v>
      </c>
      <c r="J452" s="20">
        <v>6639.6670000000004</v>
      </c>
    </row>
    <row r="453" spans="1:11" ht="24">
      <c r="A453" s="5"/>
      <c r="B453" s="5">
        <v>675</v>
      </c>
      <c r="C453" s="5" t="s">
        <v>580</v>
      </c>
      <c r="D453" s="5" t="s">
        <v>460</v>
      </c>
      <c r="E453" s="6" t="s">
        <v>238</v>
      </c>
      <c r="F453" s="5"/>
      <c r="G453" s="4" t="s">
        <v>239</v>
      </c>
      <c r="H453" s="20">
        <f>H454</f>
        <v>25161.977999999999</v>
      </c>
      <c r="I453" s="20">
        <f>I454</f>
        <v>25161.977999999999</v>
      </c>
      <c r="J453" s="20">
        <f>J454</f>
        <v>25161.977999999999</v>
      </c>
    </row>
    <row r="454" spans="1:11" ht="36">
      <c r="A454" s="5"/>
      <c r="B454" s="5">
        <v>675</v>
      </c>
      <c r="C454" s="5" t="s">
        <v>580</v>
      </c>
      <c r="D454" s="5" t="s">
        <v>460</v>
      </c>
      <c r="E454" s="6" t="s">
        <v>240</v>
      </c>
      <c r="F454" s="5"/>
      <c r="G454" s="4" t="s">
        <v>241</v>
      </c>
      <c r="H454" s="20">
        <f>H455+H457+H460</f>
        <v>25161.977999999999</v>
      </c>
      <c r="I454" s="20">
        <f>I455+I457+I460</f>
        <v>25161.977999999999</v>
      </c>
      <c r="J454" s="20">
        <f>J455+J457+J460</f>
        <v>25161.977999999999</v>
      </c>
    </row>
    <row r="455" spans="1:11" ht="84">
      <c r="A455" s="5"/>
      <c r="B455" s="5">
        <v>675</v>
      </c>
      <c r="C455" s="5" t="s">
        <v>580</v>
      </c>
      <c r="D455" s="5" t="s">
        <v>460</v>
      </c>
      <c r="E455" s="6" t="s">
        <v>242</v>
      </c>
      <c r="F455" s="5"/>
      <c r="G455" s="4" t="s">
        <v>419</v>
      </c>
      <c r="H455" s="20">
        <f>H456</f>
        <v>5733.8149999999996</v>
      </c>
      <c r="I455" s="20">
        <f t="shared" ref="I455:J455" si="96">I456</f>
        <v>5733.8149999999996</v>
      </c>
      <c r="J455" s="20">
        <f t="shared" si="96"/>
        <v>5733.8149999999996</v>
      </c>
      <c r="K455" s="20" t="e">
        <f>K456+#REF!</f>
        <v>#REF!</v>
      </c>
    </row>
    <row r="456" spans="1:11" ht="144">
      <c r="A456" s="5"/>
      <c r="B456" s="5">
        <v>675</v>
      </c>
      <c r="C456" s="5" t="s">
        <v>580</v>
      </c>
      <c r="D456" s="5" t="s">
        <v>460</v>
      </c>
      <c r="E456" s="6" t="s">
        <v>242</v>
      </c>
      <c r="F456" s="22" t="s">
        <v>355</v>
      </c>
      <c r="G456" s="23" t="s">
        <v>356</v>
      </c>
      <c r="H456" s="20">
        <v>5733.8149999999996</v>
      </c>
      <c r="I456" s="20">
        <v>5733.8149999999996</v>
      </c>
      <c r="J456" s="20">
        <v>5733.8149999999996</v>
      </c>
    </row>
    <row r="457" spans="1:11" ht="36">
      <c r="A457" s="5"/>
      <c r="B457" s="5">
        <v>675</v>
      </c>
      <c r="C457" s="5" t="s">
        <v>580</v>
      </c>
      <c r="D457" s="5" t="s">
        <v>460</v>
      </c>
      <c r="E457" s="6" t="s">
        <v>243</v>
      </c>
      <c r="F457" s="24"/>
      <c r="G457" s="30" t="s">
        <v>393</v>
      </c>
      <c r="H457" s="20">
        <f>H458+H459</f>
        <v>17334.29</v>
      </c>
      <c r="I457" s="20">
        <f>I458+I459</f>
        <v>17334.29</v>
      </c>
      <c r="J457" s="20">
        <f>J458+J459</f>
        <v>17334.29</v>
      </c>
    </row>
    <row r="458" spans="1:11" ht="144">
      <c r="A458" s="5"/>
      <c r="B458" s="5">
        <v>675</v>
      </c>
      <c r="C458" s="5" t="s">
        <v>580</v>
      </c>
      <c r="D458" s="5" t="s">
        <v>460</v>
      </c>
      <c r="E458" s="6" t="s">
        <v>243</v>
      </c>
      <c r="F458" s="22" t="s">
        <v>355</v>
      </c>
      <c r="G458" s="23" t="s">
        <v>356</v>
      </c>
      <c r="H458" s="20">
        <v>17186.400000000001</v>
      </c>
      <c r="I458" s="20">
        <v>17186.400000000001</v>
      </c>
      <c r="J458" s="20">
        <v>17186.400000000001</v>
      </c>
    </row>
    <row r="459" spans="1:11" ht="48">
      <c r="A459" s="5"/>
      <c r="B459" s="5">
        <v>675</v>
      </c>
      <c r="C459" s="5" t="s">
        <v>580</v>
      </c>
      <c r="D459" s="5" t="s">
        <v>460</v>
      </c>
      <c r="E459" s="6" t="s">
        <v>243</v>
      </c>
      <c r="F459" s="22" t="s">
        <v>363</v>
      </c>
      <c r="G459" s="23" t="s">
        <v>364</v>
      </c>
      <c r="H459" s="20">
        <v>147.88999999999999</v>
      </c>
      <c r="I459" s="20">
        <v>147.88999999999999</v>
      </c>
      <c r="J459" s="20">
        <v>147.88999999999999</v>
      </c>
    </row>
    <row r="460" spans="1:11" ht="48">
      <c r="A460" s="5"/>
      <c r="B460" s="5">
        <v>675</v>
      </c>
      <c r="C460" s="5" t="s">
        <v>580</v>
      </c>
      <c r="D460" s="5" t="s">
        <v>460</v>
      </c>
      <c r="E460" s="6" t="s">
        <v>244</v>
      </c>
      <c r="F460" s="5"/>
      <c r="G460" s="4" t="s">
        <v>245</v>
      </c>
      <c r="H460" s="20">
        <f>H461</f>
        <v>2093.873</v>
      </c>
      <c r="I460" s="20">
        <f t="shared" ref="I460:J460" si="97">I461</f>
        <v>2093.873</v>
      </c>
      <c r="J460" s="20">
        <f t="shared" si="97"/>
        <v>2093.873</v>
      </c>
    </row>
    <row r="461" spans="1:11" ht="48">
      <c r="A461" s="5"/>
      <c r="B461" s="5">
        <v>675</v>
      </c>
      <c r="C461" s="5" t="s">
        <v>580</v>
      </c>
      <c r="D461" s="5" t="s">
        <v>460</v>
      </c>
      <c r="E461" s="6" t="s">
        <v>244</v>
      </c>
      <c r="F461" s="22" t="s">
        <v>363</v>
      </c>
      <c r="G461" s="23" t="s">
        <v>364</v>
      </c>
      <c r="H461" s="20">
        <v>2093.873</v>
      </c>
      <c r="I461" s="20">
        <v>2093.873</v>
      </c>
      <c r="J461" s="20">
        <v>2093.873</v>
      </c>
    </row>
    <row r="462" spans="1:11">
      <c r="A462" s="5"/>
      <c r="B462" s="5">
        <v>675</v>
      </c>
      <c r="C462" s="9">
        <v>10</v>
      </c>
      <c r="D462" s="9" t="s">
        <v>343</v>
      </c>
      <c r="E462" s="6"/>
      <c r="F462" s="5"/>
      <c r="G462" s="10" t="s">
        <v>61</v>
      </c>
      <c r="H462" s="11">
        <f>H463+H469</f>
        <v>17827.599999999999</v>
      </c>
      <c r="I462" s="11">
        <f>I463+I469</f>
        <v>17827.599999999999</v>
      </c>
      <c r="J462" s="11">
        <f>J463+J469</f>
        <v>17827.599999999999</v>
      </c>
    </row>
    <row r="463" spans="1:11" ht="24">
      <c r="A463" s="5"/>
      <c r="B463" s="5">
        <v>675</v>
      </c>
      <c r="C463" s="26" t="s">
        <v>325</v>
      </c>
      <c r="D463" s="26" t="s">
        <v>361</v>
      </c>
      <c r="E463" s="13"/>
      <c r="F463" s="26"/>
      <c r="G463" s="15" t="s">
        <v>66</v>
      </c>
      <c r="H463" s="16">
        <f t="shared" ref="H463:J467" si="98">H464</f>
        <v>3840</v>
      </c>
      <c r="I463" s="16">
        <f t="shared" si="98"/>
        <v>3840</v>
      </c>
      <c r="J463" s="16">
        <f t="shared" si="98"/>
        <v>3840</v>
      </c>
    </row>
    <row r="464" spans="1:11" ht="72">
      <c r="A464" s="5"/>
      <c r="B464" s="5">
        <v>675</v>
      </c>
      <c r="C464" s="5" t="s">
        <v>325</v>
      </c>
      <c r="D464" s="6" t="s">
        <v>361</v>
      </c>
      <c r="E464" s="6" t="s">
        <v>583</v>
      </c>
      <c r="F464" s="5"/>
      <c r="G464" s="18" t="s">
        <v>584</v>
      </c>
      <c r="H464" s="19">
        <f t="shared" si="98"/>
        <v>3840</v>
      </c>
      <c r="I464" s="19">
        <f t="shared" si="98"/>
        <v>3840</v>
      </c>
      <c r="J464" s="19">
        <f t="shared" si="98"/>
        <v>3840</v>
      </c>
    </row>
    <row r="465" spans="1:10" ht="24">
      <c r="A465" s="5"/>
      <c r="B465" s="5">
        <v>675</v>
      </c>
      <c r="C465" s="5" t="s">
        <v>325</v>
      </c>
      <c r="D465" s="6" t="s">
        <v>361</v>
      </c>
      <c r="E465" s="6" t="s">
        <v>238</v>
      </c>
      <c r="F465" s="5"/>
      <c r="G465" s="4" t="s">
        <v>239</v>
      </c>
      <c r="H465" s="20">
        <f t="shared" si="98"/>
        <v>3840</v>
      </c>
      <c r="I465" s="20">
        <f t="shared" si="98"/>
        <v>3840</v>
      </c>
      <c r="J465" s="20">
        <f t="shared" si="98"/>
        <v>3840</v>
      </c>
    </row>
    <row r="466" spans="1:10" ht="36">
      <c r="A466" s="5"/>
      <c r="B466" s="5">
        <v>675</v>
      </c>
      <c r="C466" s="5" t="s">
        <v>325</v>
      </c>
      <c r="D466" s="6" t="s">
        <v>361</v>
      </c>
      <c r="E466" s="6" t="s">
        <v>240</v>
      </c>
      <c r="F466" s="5"/>
      <c r="G466" s="4" t="s">
        <v>241</v>
      </c>
      <c r="H466" s="20">
        <f t="shared" si="98"/>
        <v>3840</v>
      </c>
      <c r="I466" s="20">
        <f t="shared" si="98"/>
        <v>3840</v>
      </c>
      <c r="J466" s="20">
        <f t="shared" si="98"/>
        <v>3840</v>
      </c>
    </row>
    <row r="467" spans="1:10" ht="96">
      <c r="A467" s="5"/>
      <c r="B467" s="5">
        <v>675</v>
      </c>
      <c r="C467" s="5" t="s">
        <v>325</v>
      </c>
      <c r="D467" s="6" t="s">
        <v>361</v>
      </c>
      <c r="E467" s="6" t="s">
        <v>246</v>
      </c>
      <c r="F467" s="5"/>
      <c r="G467" s="4" t="s">
        <v>247</v>
      </c>
      <c r="H467" s="20">
        <f t="shared" si="98"/>
        <v>3840</v>
      </c>
      <c r="I467" s="20">
        <f t="shared" si="98"/>
        <v>3840</v>
      </c>
      <c r="J467" s="20">
        <f t="shared" si="98"/>
        <v>3840</v>
      </c>
    </row>
    <row r="468" spans="1:10" ht="36">
      <c r="A468" s="5"/>
      <c r="B468" s="5">
        <v>675</v>
      </c>
      <c r="C468" s="5" t="s">
        <v>325</v>
      </c>
      <c r="D468" s="6" t="s">
        <v>361</v>
      </c>
      <c r="E468" s="6" t="s">
        <v>246</v>
      </c>
      <c r="F468" s="22" t="s">
        <v>65</v>
      </c>
      <c r="G468" s="23" t="s">
        <v>365</v>
      </c>
      <c r="H468" s="20">
        <v>3840</v>
      </c>
      <c r="I468" s="20">
        <v>3840</v>
      </c>
      <c r="J468" s="20">
        <v>3840</v>
      </c>
    </row>
    <row r="469" spans="1:10" ht="24">
      <c r="A469" s="5"/>
      <c r="B469" s="5">
        <v>675</v>
      </c>
      <c r="C469" s="26" t="s">
        <v>325</v>
      </c>
      <c r="D469" s="26" t="s">
        <v>366</v>
      </c>
      <c r="E469" s="66"/>
      <c r="F469" s="67"/>
      <c r="G469" s="45" t="s">
        <v>72</v>
      </c>
      <c r="H469" s="16">
        <f>H470</f>
        <v>13987.6</v>
      </c>
      <c r="I469" s="16">
        <f t="shared" ref="I469:J472" si="99">I470</f>
        <v>13987.6</v>
      </c>
      <c r="J469" s="16">
        <f t="shared" si="99"/>
        <v>13987.6</v>
      </c>
    </row>
    <row r="470" spans="1:10" ht="72">
      <c r="A470" s="5"/>
      <c r="B470" s="5">
        <v>675</v>
      </c>
      <c r="C470" s="5" t="s">
        <v>325</v>
      </c>
      <c r="D470" s="5" t="s">
        <v>366</v>
      </c>
      <c r="E470" s="14" t="s">
        <v>583</v>
      </c>
      <c r="F470" s="17"/>
      <c r="G470" s="18" t="s">
        <v>584</v>
      </c>
      <c r="H470" s="19">
        <f>H471</f>
        <v>13987.6</v>
      </c>
      <c r="I470" s="19">
        <f t="shared" si="99"/>
        <v>13987.6</v>
      </c>
      <c r="J470" s="19">
        <f t="shared" si="99"/>
        <v>13987.6</v>
      </c>
    </row>
    <row r="471" spans="1:10" ht="36">
      <c r="A471" s="5"/>
      <c r="B471" s="5">
        <v>675</v>
      </c>
      <c r="C471" s="5" t="s">
        <v>325</v>
      </c>
      <c r="D471" s="5" t="s">
        <v>366</v>
      </c>
      <c r="E471" s="6" t="s">
        <v>156</v>
      </c>
      <c r="F471" s="5"/>
      <c r="G471" s="4" t="s">
        <v>157</v>
      </c>
      <c r="H471" s="20">
        <f>H472</f>
        <v>13987.6</v>
      </c>
      <c r="I471" s="20">
        <f t="shared" si="99"/>
        <v>13987.6</v>
      </c>
      <c r="J471" s="20">
        <f t="shared" si="99"/>
        <v>13987.6</v>
      </c>
    </row>
    <row r="472" spans="1:10" ht="144">
      <c r="A472" s="5"/>
      <c r="B472" s="5">
        <v>675</v>
      </c>
      <c r="C472" s="5" t="s">
        <v>325</v>
      </c>
      <c r="D472" s="5" t="s">
        <v>366</v>
      </c>
      <c r="E472" s="6" t="s">
        <v>166</v>
      </c>
      <c r="F472" s="5"/>
      <c r="G472" s="4" t="s">
        <v>167</v>
      </c>
      <c r="H472" s="20">
        <f>H473</f>
        <v>13987.6</v>
      </c>
      <c r="I472" s="20">
        <f t="shared" si="99"/>
        <v>13987.6</v>
      </c>
      <c r="J472" s="20">
        <f t="shared" si="99"/>
        <v>13987.6</v>
      </c>
    </row>
    <row r="473" spans="1:10" ht="132">
      <c r="A473" s="5"/>
      <c r="B473" s="5">
        <v>675</v>
      </c>
      <c r="C473" s="5" t="s">
        <v>325</v>
      </c>
      <c r="D473" s="5" t="s">
        <v>366</v>
      </c>
      <c r="E473" s="6" t="s">
        <v>248</v>
      </c>
      <c r="F473" s="34"/>
      <c r="G473" s="34" t="s">
        <v>249</v>
      </c>
      <c r="H473" s="20">
        <f>H474+H475</f>
        <v>13987.6</v>
      </c>
      <c r="I473" s="20">
        <f>I474+I475</f>
        <v>13987.6</v>
      </c>
      <c r="J473" s="20">
        <f>J474+J475</f>
        <v>13987.6</v>
      </c>
    </row>
    <row r="474" spans="1:10" ht="48">
      <c r="A474" s="5"/>
      <c r="B474" s="5">
        <v>675</v>
      </c>
      <c r="C474" s="5" t="s">
        <v>325</v>
      </c>
      <c r="D474" s="5" t="s">
        <v>366</v>
      </c>
      <c r="E474" s="6" t="s">
        <v>248</v>
      </c>
      <c r="F474" s="22" t="s">
        <v>363</v>
      </c>
      <c r="G474" s="23" t="s">
        <v>364</v>
      </c>
      <c r="H474" s="20">
        <v>341.2</v>
      </c>
      <c r="I474" s="20">
        <v>341.2</v>
      </c>
      <c r="J474" s="20">
        <v>341.2</v>
      </c>
    </row>
    <row r="475" spans="1:10" ht="36">
      <c r="A475" s="5"/>
      <c r="B475" s="5">
        <v>675</v>
      </c>
      <c r="C475" s="5" t="s">
        <v>325</v>
      </c>
      <c r="D475" s="5" t="s">
        <v>366</v>
      </c>
      <c r="E475" s="6" t="s">
        <v>248</v>
      </c>
      <c r="F475" s="22" t="s">
        <v>65</v>
      </c>
      <c r="G475" s="23" t="s">
        <v>365</v>
      </c>
      <c r="H475" s="20">
        <v>13646.4</v>
      </c>
      <c r="I475" s="20">
        <v>13646.4</v>
      </c>
      <c r="J475" s="20">
        <v>13646.4</v>
      </c>
    </row>
    <row r="476" spans="1:10" ht="24">
      <c r="A476" s="5"/>
      <c r="B476" s="5">
        <v>675</v>
      </c>
      <c r="C476" s="9">
        <v>11</v>
      </c>
      <c r="D476" s="9" t="s">
        <v>343</v>
      </c>
      <c r="E476" s="42"/>
      <c r="F476" s="9"/>
      <c r="G476" s="10" t="s">
        <v>93</v>
      </c>
      <c r="H476" s="11">
        <f>H483+H477</f>
        <v>11944.324000000001</v>
      </c>
      <c r="I476" s="11">
        <f>I483+I477</f>
        <v>11944.324000000001</v>
      </c>
      <c r="J476" s="11">
        <f>J483+J477</f>
        <v>11944.324000000001</v>
      </c>
    </row>
    <row r="477" spans="1:10">
      <c r="A477" s="5"/>
      <c r="B477" s="5">
        <v>675</v>
      </c>
      <c r="C477" s="26" t="s">
        <v>326</v>
      </c>
      <c r="D477" s="26" t="s">
        <v>345</v>
      </c>
      <c r="E477" s="13"/>
      <c r="F477" s="26"/>
      <c r="G477" s="15" t="s">
        <v>103</v>
      </c>
      <c r="H477" s="16">
        <f t="shared" ref="H477:J478" si="100">H478</f>
        <v>2705.2</v>
      </c>
      <c r="I477" s="16">
        <f t="shared" si="100"/>
        <v>2705.2</v>
      </c>
      <c r="J477" s="16">
        <f t="shared" si="100"/>
        <v>2705.2</v>
      </c>
    </row>
    <row r="478" spans="1:10" ht="72">
      <c r="A478" s="5"/>
      <c r="B478" s="5">
        <v>675</v>
      </c>
      <c r="C478" s="17" t="s">
        <v>326</v>
      </c>
      <c r="D478" s="17" t="s">
        <v>345</v>
      </c>
      <c r="E478" s="14" t="s">
        <v>95</v>
      </c>
      <c r="F478" s="17"/>
      <c r="G478" s="18" t="s">
        <v>96</v>
      </c>
      <c r="H478" s="19">
        <f t="shared" si="100"/>
        <v>2705.2</v>
      </c>
      <c r="I478" s="19">
        <f t="shared" si="100"/>
        <v>2705.2</v>
      </c>
      <c r="J478" s="19">
        <f t="shared" si="100"/>
        <v>2705.2</v>
      </c>
    </row>
    <row r="479" spans="1:10" ht="72">
      <c r="A479" s="5"/>
      <c r="B479" s="5">
        <v>675</v>
      </c>
      <c r="C479" s="5" t="s">
        <v>326</v>
      </c>
      <c r="D479" s="5" t="s">
        <v>345</v>
      </c>
      <c r="E479" s="6" t="s">
        <v>97</v>
      </c>
      <c r="F479" s="5"/>
      <c r="G479" s="4" t="s">
        <v>98</v>
      </c>
      <c r="H479" s="20">
        <f t="shared" ref="H479:J481" si="101">H480</f>
        <v>2705.2</v>
      </c>
      <c r="I479" s="20">
        <f t="shared" si="101"/>
        <v>2705.2</v>
      </c>
      <c r="J479" s="20">
        <f t="shared" si="101"/>
        <v>2705.2</v>
      </c>
    </row>
    <row r="480" spans="1:10" ht="84">
      <c r="A480" s="5"/>
      <c r="B480" s="5">
        <v>675</v>
      </c>
      <c r="C480" s="5" t="s">
        <v>326</v>
      </c>
      <c r="D480" s="5" t="s">
        <v>345</v>
      </c>
      <c r="E480" s="6" t="s">
        <v>99</v>
      </c>
      <c r="F480" s="5"/>
      <c r="G480" s="4" t="s">
        <v>100</v>
      </c>
      <c r="H480" s="20">
        <f t="shared" si="101"/>
        <v>2705.2</v>
      </c>
      <c r="I480" s="20">
        <f t="shared" si="101"/>
        <v>2705.2</v>
      </c>
      <c r="J480" s="20">
        <f t="shared" si="101"/>
        <v>2705.2</v>
      </c>
    </row>
    <row r="481" spans="1:12" ht="72">
      <c r="A481" s="5"/>
      <c r="B481" s="5">
        <v>675</v>
      </c>
      <c r="C481" s="5" t="s">
        <v>326</v>
      </c>
      <c r="D481" s="5" t="s">
        <v>345</v>
      </c>
      <c r="E481" s="6" t="s">
        <v>250</v>
      </c>
      <c r="F481" s="5"/>
      <c r="G481" s="4" t="s">
        <v>251</v>
      </c>
      <c r="H481" s="20">
        <f t="shared" si="101"/>
        <v>2705.2</v>
      </c>
      <c r="I481" s="20">
        <f t="shared" si="101"/>
        <v>2705.2</v>
      </c>
      <c r="J481" s="20">
        <f t="shared" si="101"/>
        <v>2705.2</v>
      </c>
    </row>
    <row r="482" spans="1:12" ht="72">
      <c r="A482" s="5"/>
      <c r="B482" s="5">
        <v>675</v>
      </c>
      <c r="C482" s="5" t="s">
        <v>326</v>
      </c>
      <c r="D482" s="5" t="s">
        <v>345</v>
      </c>
      <c r="E482" s="6" t="s">
        <v>250</v>
      </c>
      <c r="F482" s="36" t="s">
        <v>402</v>
      </c>
      <c r="G482" s="23" t="s">
        <v>403</v>
      </c>
      <c r="H482" s="20">
        <v>2705.2</v>
      </c>
      <c r="I482" s="20">
        <v>2705.2</v>
      </c>
      <c r="J482" s="20">
        <v>2705.2</v>
      </c>
    </row>
    <row r="483" spans="1:12" ht="24">
      <c r="A483" s="5"/>
      <c r="B483" s="5">
        <v>675</v>
      </c>
      <c r="C483" s="13">
        <v>11</v>
      </c>
      <c r="D483" s="13" t="s">
        <v>361</v>
      </c>
      <c r="E483" s="13"/>
      <c r="F483" s="26"/>
      <c r="G483" s="15" t="s">
        <v>114</v>
      </c>
      <c r="H483" s="16">
        <f>H484</f>
        <v>9239.1239999999998</v>
      </c>
      <c r="I483" s="16">
        <f t="shared" ref="I483:J483" si="102">I484</f>
        <v>9239.1239999999998</v>
      </c>
      <c r="J483" s="16">
        <f t="shared" si="102"/>
        <v>9239.1239999999998</v>
      </c>
    </row>
    <row r="484" spans="1:12" ht="72">
      <c r="A484" s="5"/>
      <c r="B484" s="5">
        <v>675</v>
      </c>
      <c r="C484" s="6" t="s">
        <v>326</v>
      </c>
      <c r="D484" s="6" t="s">
        <v>361</v>
      </c>
      <c r="E484" s="6" t="s">
        <v>583</v>
      </c>
      <c r="F484" s="5"/>
      <c r="G484" s="18" t="s">
        <v>584</v>
      </c>
      <c r="H484" s="19">
        <f t="shared" ref="H484:J487" si="103">H485</f>
        <v>9239.1239999999998</v>
      </c>
      <c r="I484" s="19">
        <f t="shared" si="103"/>
        <v>9239.1239999999998</v>
      </c>
      <c r="J484" s="19">
        <f t="shared" si="103"/>
        <v>9239.1239999999998</v>
      </c>
    </row>
    <row r="485" spans="1:12" ht="48">
      <c r="A485" s="5"/>
      <c r="B485" s="5">
        <v>675</v>
      </c>
      <c r="C485" s="6" t="s">
        <v>326</v>
      </c>
      <c r="D485" s="6" t="s">
        <v>361</v>
      </c>
      <c r="E485" s="6" t="s">
        <v>3</v>
      </c>
      <c r="F485" s="5"/>
      <c r="G485" s="4" t="s">
        <v>4</v>
      </c>
      <c r="H485" s="20">
        <f t="shared" si="103"/>
        <v>9239.1239999999998</v>
      </c>
      <c r="I485" s="20">
        <f t="shared" si="103"/>
        <v>9239.1239999999998</v>
      </c>
      <c r="J485" s="20">
        <f t="shared" si="103"/>
        <v>9239.1239999999998</v>
      </c>
    </row>
    <row r="486" spans="1:12" ht="108">
      <c r="A486" s="5"/>
      <c r="B486" s="5">
        <v>675</v>
      </c>
      <c r="C486" s="6" t="s">
        <v>326</v>
      </c>
      <c r="D486" s="6" t="s">
        <v>361</v>
      </c>
      <c r="E486" s="6" t="s">
        <v>5</v>
      </c>
      <c r="F486" s="5"/>
      <c r="G486" s="4" t="s">
        <v>6</v>
      </c>
      <c r="H486" s="20">
        <f t="shared" si="103"/>
        <v>9239.1239999999998</v>
      </c>
      <c r="I486" s="20">
        <f t="shared" si="103"/>
        <v>9239.1239999999998</v>
      </c>
      <c r="J486" s="20">
        <f t="shared" si="103"/>
        <v>9239.1239999999998</v>
      </c>
    </row>
    <row r="487" spans="1:12" ht="84">
      <c r="A487" s="5"/>
      <c r="B487" s="5">
        <v>675</v>
      </c>
      <c r="C487" s="6">
        <v>11</v>
      </c>
      <c r="D487" s="6" t="s">
        <v>361</v>
      </c>
      <c r="E487" s="6" t="s">
        <v>252</v>
      </c>
      <c r="F487" s="5"/>
      <c r="G487" s="47" t="s">
        <v>253</v>
      </c>
      <c r="H487" s="20">
        <f t="shared" si="103"/>
        <v>9239.1239999999998</v>
      </c>
      <c r="I487" s="20">
        <f t="shared" si="103"/>
        <v>9239.1239999999998</v>
      </c>
      <c r="J487" s="20">
        <f t="shared" si="103"/>
        <v>9239.1239999999998</v>
      </c>
    </row>
    <row r="488" spans="1:12" ht="72">
      <c r="A488" s="5"/>
      <c r="B488" s="5">
        <v>675</v>
      </c>
      <c r="C488" s="6">
        <v>11</v>
      </c>
      <c r="D488" s="6" t="s">
        <v>361</v>
      </c>
      <c r="E488" s="6" t="s">
        <v>252</v>
      </c>
      <c r="F488" s="36" t="s">
        <v>402</v>
      </c>
      <c r="G488" s="23" t="s">
        <v>403</v>
      </c>
      <c r="H488" s="20">
        <v>9239.1239999999998</v>
      </c>
      <c r="I488" s="20">
        <v>9239.1239999999998</v>
      </c>
      <c r="J488" s="20">
        <v>9239.1239999999998</v>
      </c>
    </row>
    <row r="489" spans="1:12" ht="60">
      <c r="A489" s="9">
        <v>6</v>
      </c>
      <c r="B489" s="9">
        <v>743</v>
      </c>
      <c r="C489" s="9"/>
      <c r="D489" s="9"/>
      <c r="E489" s="48"/>
      <c r="F489" s="43"/>
      <c r="G489" s="44" t="s">
        <v>254</v>
      </c>
      <c r="H489" s="11">
        <f>H490+H500+H510+H548+H609+H602</f>
        <v>880628.23399999994</v>
      </c>
      <c r="I489" s="11">
        <f t="shared" ref="I489:J489" si="104">I490+I500+I510+I548+I609+I602</f>
        <v>673715.098</v>
      </c>
      <c r="J489" s="11">
        <f t="shared" si="104"/>
        <v>667174.52899999998</v>
      </c>
      <c r="L489" s="64" t="e">
        <f>#REF!-H489</f>
        <v>#REF!</v>
      </c>
    </row>
    <row r="490" spans="1:12" ht="24">
      <c r="A490" s="9"/>
      <c r="B490" s="5">
        <v>743</v>
      </c>
      <c r="C490" s="42" t="s">
        <v>342</v>
      </c>
      <c r="D490" s="42" t="s">
        <v>343</v>
      </c>
      <c r="E490" s="6"/>
      <c r="F490" s="6"/>
      <c r="G490" s="10" t="s">
        <v>344</v>
      </c>
      <c r="H490" s="11">
        <f>H491</f>
        <v>19765.832999999999</v>
      </c>
      <c r="I490" s="11">
        <f t="shared" ref="I490:J493" si="105">I491</f>
        <v>19765.832999999999</v>
      </c>
      <c r="J490" s="11">
        <f t="shared" si="105"/>
        <v>19765.832999999999</v>
      </c>
    </row>
    <row r="491" spans="1:12" ht="36">
      <c r="A491" s="9"/>
      <c r="B491" s="5">
        <v>743</v>
      </c>
      <c r="C491" s="26" t="s">
        <v>342</v>
      </c>
      <c r="D491" s="26" t="s">
        <v>388</v>
      </c>
      <c r="E491" s="13"/>
      <c r="F491" s="26"/>
      <c r="G491" s="15" t="s">
        <v>389</v>
      </c>
      <c r="H491" s="16">
        <f>H492</f>
        <v>19765.832999999999</v>
      </c>
      <c r="I491" s="16">
        <f t="shared" si="105"/>
        <v>19765.832999999999</v>
      </c>
      <c r="J491" s="16">
        <f t="shared" si="105"/>
        <v>19765.832999999999</v>
      </c>
    </row>
    <row r="492" spans="1:12" ht="72">
      <c r="A492" s="5"/>
      <c r="B492" s="5">
        <v>743</v>
      </c>
      <c r="C492" s="17" t="s">
        <v>342</v>
      </c>
      <c r="D492" s="17" t="s">
        <v>388</v>
      </c>
      <c r="E492" s="37" t="s">
        <v>414</v>
      </c>
      <c r="F492" s="17"/>
      <c r="G492" s="38" t="s">
        <v>415</v>
      </c>
      <c r="H492" s="19">
        <f>H493</f>
        <v>19765.832999999999</v>
      </c>
      <c r="I492" s="19">
        <f t="shared" si="105"/>
        <v>19765.832999999999</v>
      </c>
      <c r="J492" s="19">
        <f t="shared" si="105"/>
        <v>19765.832999999999</v>
      </c>
    </row>
    <row r="493" spans="1:12" ht="24">
      <c r="A493" s="5"/>
      <c r="B493" s="5">
        <v>743</v>
      </c>
      <c r="C493" s="5" t="s">
        <v>342</v>
      </c>
      <c r="D493" s="5" t="s">
        <v>388</v>
      </c>
      <c r="E493" s="39" t="s">
        <v>416</v>
      </c>
      <c r="F493" s="40"/>
      <c r="G493" s="30" t="s">
        <v>350</v>
      </c>
      <c r="H493" s="41">
        <f>H494</f>
        <v>19765.832999999999</v>
      </c>
      <c r="I493" s="41">
        <f t="shared" si="105"/>
        <v>19765.832999999999</v>
      </c>
      <c r="J493" s="41">
        <f t="shared" si="105"/>
        <v>19765.832999999999</v>
      </c>
    </row>
    <row r="494" spans="1:12" ht="36">
      <c r="A494" s="5"/>
      <c r="B494" s="5">
        <v>743</v>
      </c>
      <c r="C494" s="5" t="s">
        <v>342</v>
      </c>
      <c r="D494" s="5" t="s">
        <v>388</v>
      </c>
      <c r="E494" s="39" t="s">
        <v>417</v>
      </c>
      <c r="F494" s="40"/>
      <c r="G494" s="30" t="s">
        <v>352</v>
      </c>
      <c r="H494" s="41">
        <f>H495+H498</f>
        <v>19765.832999999999</v>
      </c>
      <c r="I494" s="41">
        <f>I495+I498</f>
        <v>19765.832999999999</v>
      </c>
      <c r="J494" s="41">
        <f>J495+J498</f>
        <v>19765.832999999999</v>
      </c>
    </row>
    <row r="495" spans="1:12" ht="84">
      <c r="A495" s="5"/>
      <c r="B495" s="5">
        <v>743</v>
      </c>
      <c r="C495" s="5" t="s">
        <v>342</v>
      </c>
      <c r="D495" s="5" t="s">
        <v>388</v>
      </c>
      <c r="E495" s="39" t="s">
        <v>418</v>
      </c>
      <c r="F495" s="5"/>
      <c r="G495" s="180" t="s">
        <v>419</v>
      </c>
      <c r="H495" s="20">
        <f>H496+H497</f>
        <v>12016.329</v>
      </c>
      <c r="I495" s="20">
        <f t="shared" ref="I495:J495" si="106">I496+I497</f>
        <v>12016.329</v>
      </c>
      <c r="J495" s="20">
        <f t="shared" si="106"/>
        <v>12016.329</v>
      </c>
    </row>
    <row r="496" spans="1:12" ht="144">
      <c r="A496" s="5"/>
      <c r="B496" s="5">
        <v>743</v>
      </c>
      <c r="C496" s="5" t="s">
        <v>342</v>
      </c>
      <c r="D496" s="5" t="s">
        <v>388</v>
      </c>
      <c r="E496" s="39" t="s">
        <v>418</v>
      </c>
      <c r="F496" s="22" t="s">
        <v>355</v>
      </c>
      <c r="G496" s="23" t="s">
        <v>356</v>
      </c>
      <c r="H496" s="20">
        <v>11895.937</v>
      </c>
      <c r="I496" s="20">
        <v>11895.937</v>
      </c>
      <c r="J496" s="20">
        <v>11895.937</v>
      </c>
    </row>
    <row r="497" spans="1:11" ht="48">
      <c r="A497" s="5"/>
      <c r="B497" s="5">
        <v>743</v>
      </c>
      <c r="C497" s="5" t="s">
        <v>342</v>
      </c>
      <c r="D497" s="5" t="s">
        <v>388</v>
      </c>
      <c r="E497" s="39" t="s">
        <v>418</v>
      </c>
      <c r="F497" s="22" t="s">
        <v>363</v>
      </c>
      <c r="G497" s="23" t="s">
        <v>364</v>
      </c>
      <c r="H497" s="20">
        <v>120.392</v>
      </c>
      <c r="I497" s="20">
        <v>120.392</v>
      </c>
      <c r="J497" s="20">
        <v>120.392</v>
      </c>
    </row>
    <row r="498" spans="1:11" ht="84">
      <c r="A498" s="5"/>
      <c r="B498" s="5">
        <v>743</v>
      </c>
      <c r="C498" s="5" t="s">
        <v>342</v>
      </c>
      <c r="D498" s="5" t="s">
        <v>388</v>
      </c>
      <c r="E498" s="6" t="s">
        <v>420</v>
      </c>
      <c r="F498" s="24"/>
      <c r="G498" s="25" t="s">
        <v>371</v>
      </c>
      <c r="H498" s="20">
        <f>H499</f>
        <v>7749.5039999999999</v>
      </c>
      <c r="I498" s="20">
        <f>I499</f>
        <v>7749.5039999999999</v>
      </c>
      <c r="J498" s="20">
        <f>J499</f>
        <v>7749.5039999999999</v>
      </c>
    </row>
    <row r="499" spans="1:11" ht="144">
      <c r="A499" s="5"/>
      <c r="B499" s="5">
        <v>743</v>
      </c>
      <c r="C499" s="5" t="s">
        <v>342</v>
      </c>
      <c r="D499" s="5" t="s">
        <v>388</v>
      </c>
      <c r="E499" s="6" t="s">
        <v>420</v>
      </c>
      <c r="F499" s="22" t="s">
        <v>355</v>
      </c>
      <c r="G499" s="23" t="s">
        <v>356</v>
      </c>
      <c r="H499" s="20">
        <v>7749.5039999999999</v>
      </c>
      <c r="I499" s="20">
        <v>7749.5039999999999</v>
      </c>
      <c r="J499" s="20">
        <v>7749.5039999999999</v>
      </c>
    </row>
    <row r="500" spans="1:11" ht="48">
      <c r="A500" s="5"/>
      <c r="B500" s="5">
        <v>743</v>
      </c>
      <c r="C500" s="42" t="s">
        <v>361</v>
      </c>
      <c r="D500" s="42" t="s">
        <v>343</v>
      </c>
      <c r="E500" s="42"/>
      <c r="F500" s="42"/>
      <c r="G500" s="10" t="s">
        <v>425</v>
      </c>
      <c r="H500" s="11">
        <f t="shared" ref="H500:J503" si="107">H501</f>
        <v>14302.913999999999</v>
      </c>
      <c r="I500" s="11">
        <f t="shared" si="107"/>
        <v>14302.913999999999</v>
      </c>
      <c r="J500" s="11">
        <f t="shared" si="107"/>
        <v>14302.913999999999</v>
      </c>
    </row>
    <row r="501" spans="1:11" ht="84">
      <c r="A501" s="5"/>
      <c r="B501" s="5">
        <v>743</v>
      </c>
      <c r="C501" s="26" t="s">
        <v>361</v>
      </c>
      <c r="D501" s="26">
        <v>10</v>
      </c>
      <c r="E501" s="13"/>
      <c r="F501" s="26"/>
      <c r="G501" s="15" t="s">
        <v>429</v>
      </c>
      <c r="H501" s="11">
        <f t="shared" si="107"/>
        <v>14302.913999999999</v>
      </c>
      <c r="I501" s="11">
        <f t="shared" si="107"/>
        <v>14302.913999999999</v>
      </c>
      <c r="J501" s="11">
        <f t="shared" si="107"/>
        <v>14302.913999999999</v>
      </c>
    </row>
    <row r="502" spans="1:11" ht="84">
      <c r="A502" s="5"/>
      <c r="B502" s="5">
        <v>743</v>
      </c>
      <c r="C502" s="17" t="s">
        <v>361</v>
      </c>
      <c r="D502" s="17">
        <v>10</v>
      </c>
      <c r="E502" s="14" t="s">
        <v>430</v>
      </c>
      <c r="F502" s="17"/>
      <c r="G502" s="18" t="s">
        <v>431</v>
      </c>
      <c r="H502" s="20">
        <f t="shared" si="107"/>
        <v>14302.913999999999</v>
      </c>
      <c r="I502" s="20">
        <f t="shared" si="107"/>
        <v>14302.913999999999</v>
      </c>
      <c r="J502" s="20">
        <f t="shared" si="107"/>
        <v>14302.913999999999</v>
      </c>
    </row>
    <row r="503" spans="1:11" ht="108">
      <c r="A503" s="5"/>
      <c r="B503" s="5">
        <v>743</v>
      </c>
      <c r="C503" s="5" t="s">
        <v>361</v>
      </c>
      <c r="D503" s="5">
        <v>10</v>
      </c>
      <c r="E503" s="6" t="s">
        <v>432</v>
      </c>
      <c r="F503" s="5"/>
      <c r="G503" s="4" t="s">
        <v>433</v>
      </c>
      <c r="H503" s="20">
        <f t="shared" si="107"/>
        <v>14302.913999999999</v>
      </c>
      <c r="I503" s="20">
        <f t="shared" si="107"/>
        <v>14302.913999999999</v>
      </c>
      <c r="J503" s="20">
        <f t="shared" si="107"/>
        <v>14302.913999999999</v>
      </c>
    </row>
    <row r="504" spans="1:11" ht="84">
      <c r="A504" s="5"/>
      <c r="B504" s="5">
        <v>743</v>
      </c>
      <c r="C504" s="5" t="s">
        <v>361</v>
      </c>
      <c r="D504" s="5">
        <v>10</v>
      </c>
      <c r="E504" s="6" t="s">
        <v>434</v>
      </c>
      <c r="F504" s="5"/>
      <c r="G504" s="4" t="s">
        <v>435</v>
      </c>
      <c r="H504" s="20">
        <f>H505+H508</f>
        <v>14302.913999999999</v>
      </c>
      <c r="I504" s="20">
        <f>I505+I508</f>
        <v>14302.913999999999</v>
      </c>
      <c r="J504" s="20">
        <f>J505+J508</f>
        <v>14302.913999999999</v>
      </c>
    </row>
    <row r="505" spans="1:11" ht="96">
      <c r="A505" s="5"/>
      <c r="B505" s="5">
        <v>743</v>
      </c>
      <c r="C505" s="5" t="s">
        <v>361</v>
      </c>
      <c r="D505" s="5">
        <v>10</v>
      </c>
      <c r="E505" s="6" t="s">
        <v>438</v>
      </c>
      <c r="F505" s="5"/>
      <c r="G505" s="4" t="s">
        <v>439</v>
      </c>
      <c r="H505" s="20">
        <f>H506+H507</f>
        <v>13642.221</v>
      </c>
      <c r="I505" s="20">
        <f>I506+I507</f>
        <v>13642.221</v>
      </c>
      <c r="J505" s="20">
        <f>J506+J507</f>
        <v>13642.221</v>
      </c>
    </row>
    <row r="506" spans="1:11" ht="48">
      <c r="A506" s="5"/>
      <c r="B506" s="5">
        <v>743</v>
      </c>
      <c r="C506" s="5" t="s">
        <v>361</v>
      </c>
      <c r="D506" s="5">
        <v>10</v>
      </c>
      <c r="E506" s="6" t="s">
        <v>438</v>
      </c>
      <c r="F506" s="22" t="s">
        <v>363</v>
      </c>
      <c r="G506" s="23" t="s">
        <v>364</v>
      </c>
      <c r="H506" s="20">
        <v>12658.221</v>
      </c>
      <c r="I506" s="20">
        <v>12658.221</v>
      </c>
      <c r="J506" s="20">
        <v>12658.221</v>
      </c>
    </row>
    <row r="507" spans="1:11" ht="72">
      <c r="A507" s="5"/>
      <c r="B507" s="5">
        <v>743</v>
      </c>
      <c r="C507" s="5" t="s">
        <v>361</v>
      </c>
      <c r="D507" s="5">
        <v>10</v>
      </c>
      <c r="E507" s="6" t="s">
        <v>438</v>
      </c>
      <c r="F507" s="36" t="s">
        <v>402</v>
      </c>
      <c r="G507" s="23" t="s">
        <v>403</v>
      </c>
      <c r="H507" s="20">
        <v>984</v>
      </c>
      <c r="I507" s="20">
        <v>984</v>
      </c>
      <c r="J507" s="20">
        <v>984</v>
      </c>
    </row>
    <row r="508" spans="1:11" ht="60">
      <c r="A508" s="5"/>
      <c r="B508" s="5">
        <v>743</v>
      </c>
      <c r="C508" s="5" t="s">
        <v>361</v>
      </c>
      <c r="D508" s="5">
        <v>10</v>
      </c>
      <c r="E508" s="6" t="s">
        <v>440</v>
      </c>
      <c r="F508" s="5"/>
      <c r="G508" s="4" t="s">
        <v>441</v>
      </c>
      <c r="H508" s="20">
        <f>H509</f>
        <v>660.69299999999998</v>
      </c>
      <c r="I508" s="20">
        <f>I509</f>
        <v>660.69299999999998</v>
      </c>
      <c r="J508" s="20">
        <f>J509</f>
        <v>660.69299999999998</v>
      </c>
      <c r="K508" s="20">
        <f>K509</f>
        <v>0</v>
      </c>
    </row>
    <row r="509" spans="1:11" ht="48">
      <c r="A509" s="5"/>
      <c r="B509" s="5">
        <v>743</v>
      </c>
      <c r="C509" s="5" t="s">
        <v>361</v>
      </c>
      <c r="D509" s="5">
        <v>10</v>
      </c>
      <c r="E509" s="6" t="s">
        <v>440</v>
      </c>
      <c r="F509" s="22" t="s">
        <v>363</v>
      </c>
      <c r="G509" s="23" t="s">
        <v>364</v>
      </c>
      <c r="H509" s="20">
        <v>660.69299999999998</v>
      </c>
      <c r="I509" s="20">
        <v>660.69299999999998</v>
      </c>
      <c r="J509" s="20">
        <v>660.69299999999998</v>
      </c>
    </row>
    <row r="510" spans="1:11" ht="24">
      <c r="A510" s="5"/>
      <c r="B510" s="5">
        <v>743</v>
      </c>
      <c r="C510" s="9" t="s">
        <v>366</v>
      </c>
      <c r="D510" s="9" t="s">
        <v>343</v>
      </c>
      <c r="E510" s="42"/>
      <c r="F510" s="5"/>
      <c r="G510" s="10" t="s">
        <v>448</v>
      </c>
      <c r="H510" s="11">
        <f>H511+H519</f>
        <v>469679.33100000001</v>
      </c>
      <c r="I510" s="11">
        <f>I511+I519</f>
        <v>373622.98600000003</v>
      </c>
      <c r="J510" s="11">
        <f>J511+J519</f>
        <v>367082.41700000002</v>
      </c>
    </row>
    <row r="511" spans="1:11">
      <c r="A511" s="5"/>
      <c r="B511" s="5">
        <v>743</v>
      </c>
      <c r="C511" s="26" t="s">
        <v>366</v>
      </c>
      <c r="D511" s="26" t="s">
        <v>449</v>
      </c>
      <c r="E511" s="13"/>
      <c r="F511" s="26"/>
      <c r="G511" s="15" t="s">
        <v>450</v>
      </c>
      <c r="H511" s="16">
        <f t="shared" ref="H511:J513" si="108">H512</f>
        <v>13140.546999999999</v>
      </c>
      <c r="I511" s="16">
        <f t="shared" si="108"/>
        <v>9071.4670000000006</v>
      </c>
      <c r="J511" s="16">
        <f t="shared" si="108"/>
        <v>9129.4670000000006</v>
      </c>
    </row>
    <row r="512" spans="1:11" ht="84">
      <c r="A512" s="5"/>
      <c r="B512" s="5">
        <v>743</v>
      </c>
      <c r="C512" s="17" t="s">
        <v>366</v>
      </c>
      <c r="D512" s="17" t="s">
        <v>449</v>
      </c>
      <c r="E512" s="14" t="s">
        <v>451</v>
      </c>
      <c r="F512" s="17"/>
      <c r="G512" s="18" t="s">
        <v>452</v>
      </c>
      <c r="H512" s="19">
        <f t="shared" si="108"/>
        <v>13140.546999999999</v>
      </c>
      <c r="I512" s="19">
        <f t="shared" si="108"/>
        <v>9071.4670000000006</v>
      </c>
      <c r="J512" s="19">
        <f t="shared" si="108"/>
        <v>9129.4670000000006</v>
      </c>
    </row>
    <row r="513" spans="1:11" ht="60">
      <c r="A513" s="5"/>
      <c r="B513" s="5">
        <v>743</v>
      </c>
      <c r="C513" s="5" t="s">
        <v>366</v>
      </c>
      <c r="D513" s="5" t="s">
        <v>449</v>
      </c>
      <c r="E513" s="6" t="s">
        <v>453</v>
      </c>
      <c r="F513" s="5"/>
      <c r="G513" s="4" t="s">
        <v>454</v>
      </c>
      <c r="H513" s="20">
        <f>H514</f>
        <v>13140.546999999999</v>
      </c>
      <c r="I513" s="20">
        <f t="shared" si="108"/>
        <v>9071.4670000000006</v>
      </c>
      <c r="J513" s="20">
        <f t="shared" si="108"/>
        <v>9129.4670000000006</v>
      </c>
    </row>
    <row r="514" spans="1:11" ht="60">
      <c r="A514" s="5"/>
      <c r="B514" s="5">
        <v>743</v>
      </c>
      <c r="C514" s="5" t="s">
        <v>366</v>
      </c>
      <c r="D514" s="5" t="s">
        <v>449</v>
      </c>
      <c r="E514" s="6" t="s">
        <v>455</v>
      </c>
      <c r="F514" s="5"/>
      <c r="G514" s="4" t="s">
        <v>456</v>
      </c>
      <c r="H514" s="20">
        <f>H515+H517</f>
        <v>13140.546999999999</v>
      </c>
      <c r="I514" s="20">
        <f t="shared" ref="I514:J514" si="109">I515+I517</f>
        <v>9071.4670000000006</v>
      </c>
      <c r="J514" s="20">
        <f t="shared" si="109"/>
        <v>9129.4670000000006</v>
      </c>
    </row>
    <row r="515" spans="1:11" ht="60">
      <c r="A515" s="5"/>
      <c r="B515" s="5">
        <v>743</v>
      </c>
      <c r="C515" s="5" t="s">
        <v>366</v>
      </c>
      <c r="D515" s="5" t="s">
        <v>449</v>
      </c>
      <c r="E515" s="6" t="s">
        <v>457</v>
      </c>
      <c r="F515" s="5"/>
      <c r="G515" s="4" t="s">
        <v>656</v>
      </c>
      <c r="H515" s="20">
        <v>1392.8</v>
      </c>
      <c r="I515" s="20">
        <f t="shared" ref="H515:J517" si="110">I516</f>
        <v>1448.4</v>
      </c>
      <c r="J515" s="20">
        <f t="shared" si="110"/>
        <v>1506.4</v>
      </c>
    </row>
    <row r="516" spans="1:11" ht="48">
      <c r="A516" s="5"/>
      <c r="B516" s="5">
        <v>743</v>
      </c>
      <c r="C516" s="5" t="s">
        <v>366</v>
      </c>
      <c r="D516" s="5" t="s">
        <v>449</v>
      </c>
      <c r="E516" s="6" t="s">
        <v>457</v>
      </c>
      <c r="F516" s="22" t="s">
        <v>363</v>
      </c>
      <c r="G516" s="23" t="s">
        <v>364</v>
      </c>
      <c r="H516" s="20">
        <v>1392.8</v>
      </c>
      <c r="I516" s="20">
        <v>1448.4</v>
      </c>
      <c r="J516" s="20">
        <v>1506.4</v>
      </c>
    </row>
    <row r="517" spans="1:11" ht="72">
      <c r="A517" s="5"/>
      <c r="B517" s="5">
        <v>743</v>
      </c>
      <c r="C517" s="5" t="s">
        <v>366</v>
      </c>
      <c r="D517" s="5" t="s">
        <v>449</v>
      </c>
      <c r="E517" s="6" t="s">
        <v>458</v>
      </c>
      <c r="F517" s="5"/>
      <c r="G517" s="4" t="s">
        <v>459</v>
      </c>
      <c r="H517" s="20">
        <f t="shared" si="110"/>
        <v>11747.746999999999</v>
      </c>
      <c r="I517" s="20">
        <f t="shared" si="110"/>
        <v>7623.067</v>
      </c>
      <c r="J517" s="20">
        <f t="shared" si="110"/>
        <v>7623.067</v>
      </c>
    </row>
    <row r="518" spans="1:11" ht="48">
      <c r="A518" s="5"/>
      <c r="B518" s="5">
        <v>743</v>
      </c>
      <c r="C518" s="5" t="s">
        <v>366</v>
      </c>
      <c r="D518" s="5" t="s">
        <v>449</v>
      </c>
      <c r="E518" s="6" t="s">
        <v>458</v>
      </c>
      <c r="F518" s="22" t="s">
        <v>363</v>
      </c>
      <c r="G518" s="23" t="s">
        <v>364</v>
      </c>
      <c r="H518" s="20">
        <v>11747.746999999999</v>
      </c>
      <c r="I518" s="20">
        <v>7623.067</v>
      </c>
      <c r="J518" s="20">
        <v>7623.067</v>
      </c>
    </row>
    <row r="519" spans="1:11" ht="24">
      <c r="A519" s="5"/>
      <c r="B519" s="5">
        <v>743</v>
      </c>
      <c r="C519" s="26" t="s">
        <v>366</v>
      </c>
      <c r="D519" s="26" t="s">
        <v>460</v>
      </c>
      <c r="E519" s="13"/>
      <c r="F519" s="26"/>
      <c r="G519" s="15" t="s">
        <v>461</v>
      </c>
      <c r="H519" s="16">
        <f t="shared" ref="H519:J520" si="111">H520</f>
        <v>456538.78399999999</v>
      </c>
      <c r="I519" s="16">
        <f t="shared" si="111"/>
        <v>364551.51900000003</v>
      </c>
      <c r="J519" s="16">
        <f t="shared" si="111"/>
        <v>357952.95</v>
      </c>
    </row>
    <row r="520" spans="1:11" ht="84">
      <c r="A520" s="5"/>
      <c r="B520" s="5">
        <v>743</v>
      </c>
      <c r="C520" s="17" t="s">
        <v>366</v>
      </c>
      <c r="D520" s="17" t="s">
        <v>460</v>
      </c>
      <c r="E520" s="14" t="s">
        <v>451</v>
      </c>
      <c r="F520" s="17"/>
      <c r="G520" s="18" t="s">
        <v>452</v>
      </c>
      <c r="H520" s="19">
        <f t="shared" si="111"/>
        <v>456538.78399999999</v>
      </c>
      <c r="I520" s="19">
        <f t="shared" si="111"/>
        <v>364551.51900000003</v>
      </c>
      <c r="J520" s="19">
        <f t="shared" si="111"/>
        <v>357952.95</v>
      </c>
    </row>
    <row r="521" spans="1:11" ht="60">
      <c r="A521" s="5"/>
      <c r="B521" s="5">
        <v>743</v>
      </c>
      <c r="C521" s="5" t="s">
        <v>366</v>
      </c>
      <c r="D521" s="5" t="s">
        <v>460</v>
      </c>
      <c r="E521" s="6" t="s">
        <v>453</v>
      </c>
      <c r="F521" s="5"/>
      <c r="G521" s="4" t="s">
        <v>462</v>
      </c>
      <c r="H521" s="20">
        <f>H522+H530+H535+H540+H545</f>
        <v>456538.78399999999</v>
      </c>
      <c r="I521" s="20">
        <f>I522+I530+I535+I540+I545</f>
        <v>364551.51900000003</v>
      </c>
      <c r="J521" s="20">
        <f>J522+J530+J535+J540+J545</f>
        <v>357952.95</v>
      </c>
      <c r="K521" s="20" t="e">
        <f>K522+K530+K535+K540+K545+#REF!</f>
        <v>#REF!</v>
      </c>
    </row>
    <row r="522" spans="1:11" ht="60">
      <c r="A522" s="5"/>
      <c r="B522" s="5">
        <v>743</v>
      </c>
      <c r="C522" s="5" t="s">
        <v>366</v>
      </c>
      <c r="D522" s="5" t="s">
        <v>460</v>
      </c>
      <c r="E522" s="6" t="s">
        <v>463</v>
      </c>
      <c r="F522" s="5"/>
      <c r="G522" s="4" t="s">
        <v>464</v>
      </c>
      <c r="H522" s="20">
        <f>H523+H525+H528</f>
        <v>175005.47899999999</v>
      </c>
      <c r="I522" s="20">
        <f t="shared" ref="I522:J522" si="112">I523+I525+I528</f>
        <v>175039.027</v>
      </c>
      <c r="J522" s="20">
        <f t="shared" si="112"/>
        <v>175787.72700000001</v>
      </c>
    </row>
    <row r="523" spans="1:11" ht="132">
      <c r="A523" s="5"/>
      <c r="B523" s="5">
        <v>743</v>
      </c>
      <c r="C523" s="5" t="s">
        <v>366</v>
      </c>
      <c r="D523" s="5" t="s">
        <v>460</v>
      </c>
      <c r="E523" s="33" t="s">
        <v>286</v>
      </c>
      <c r="F523" s="34"/>
      <c r="G523" s="34" t="s">
        <v>465</v>
      </c>
      <c r="H523" s="20">
        <f>H524</f>
        <v>17996.900000000001</v>
      </c>
      <c r="I523" s="20">
        <f>I524</f>
        <v>18716.8</v>
      </c>
      <c r="J523" s="20">
        <f>J524</f>
        <v>19465.5</v>
      </c>
    </row>
    <row r="524" spans="1:11" ht="48">
      <c r="A524" s="5"/>
      <c r="B524" s="5">
        <v>743</v>
      </c>
      <c r="C524" s="5" t="s">
        <v>366</v>
      </c>
      <c r="D524" s="5" t="s">
        <v>460</v>
      </c>
      <c r="E524" s="33" t="s">
        <v>286</v>
      </c>
      <c r="F524" s="22" t="s">
        <v>363</v>
      </c>
      <c r="G524" s="23" t="s">
        <v>364</v>
      </c>
      <c r="H524" s="20">
        <v>17996.900000000001</v>
      </c>
      <c r="I524" s="20">
        <v>18716.8</v>
      </c>
      <c r="J524" s="20">
        <v>19465.5</v>
      </c>
    </row>
    <row r="525" spans="1:11" ht="96">
      <c r="A525" s="5"/>
      <c r="B525" s="5">
        <v>743</v>
      </c>
      <c r="C525" s="5" t="s">
        <v>366</v>
      </c>
      <c r="D525" s="5" t="s">
        <v>460</v>
      </c>
      <c r="E525" s="33" t="s">
        <v>287</v>
      </c>
      <c r="F525" s="5"/>
      <c r="G525" s="4" t="s">
        <v>466</v>
      </c>
      <c r="H525" s="20">
        <f>H526+H527</f>
        <v>153408.579</v>
      </c>
      <c r="I525" s="20">
        <f>I526+I527</f>
        <v>156322.22700000001</v>
      </c>
      <c r="J525" s="20">
        <f>J526+J527</f>
        <v>156322.22700000001</v>
      </c>
    </row>
    <row r="526" spans="1:11" ht="48">
      <c r="A526" s="5"/>
      <c r="B526" s="5">
        <v>743</v>
      </c>
      <c r="C526" s="5" t="s">
        <v>366</v>
      </c>
      <c r="D526" s="5" t="s">
        <v>460</v>
      </c>
      <c r="E526" s="33" t="s">
        <v>287</v>
      </c>
      <c r="F526" s="22" t="s">
        <v>363</v>
      </c>
      <c r="G526" s="23" t="s">
        <v>364</v>
      </c>
      <c r="H526" s="20">
        <v>115702.698</v>
      </c>
      <c r="I526" s="20">
        <v>118679.836</v>
      </c>
      <c r="J526" s="20">
        <v>118679.836</v>
      </c>
    </row>
    <row r="527" spans="1:11" ht="72">
      <c r="A527" s="5"/>
      <c r="B527" s="5">
        <v>743</v>
      </c>
      <c r="C527" s="5" t="s">
        <v>366</v>
      </c>
      <c r="D527" s="5" t="s">
        <v>460</v>
      </c>
      <c r="E527" s="33" t="s">
        <v>287</v>
      </c>
      <c r="F527" s="36" t="s">
        <v>402</v>
      </c>
      <c r="G527" s="23" t="s">
        <v>403</v>
      </c>
      <c r="H527" s="20">
        <v>37705.881000000001</v>
      </c>
      <c r="I527" s="20">
        <v>37642.391000000003</v>
      </c>
      <c r="J527" s="20">
        <v>37642.391000000003</v>
      </c>
    </row>
    <row r="528" spans="1:11" ht="60">
      <c r="A528" s="5"/>
      <c r="B528" s="5">
        <v>743</v>
      </c>
      <c r="C528" s="5" t="s">
        <v>366</v>
      </c>
      <c r="D528" s="5" t="s">
        <v>460</v>
      </c>
      <c r="E528" s="27" t="s">
        <v>308</v>
      </c>
      <c r="F528" s="5"/>
      <c r="G528" s="4" t="s">
        <v>467</v>
      </c>
      <c r="H528" s="20">
        <f>H529</f>
        <v>3600</v>
      </c>
      <c r="I528" s="20">
        <f>I529</f>
        <v>0</v>
      </c>
      <c r="J528" s="20">
        <f>J529</f>
        <v>0</v>
      </c>
    </row>
    <row r="529" spans="1:11" ht="48">
      <c r="A529" s="5"/>
      <c r="B529" s="5">
        <v>743</v>
      </c>
      <c r="C529" s="5" t="s">
        <v>366</v>
      </c>
      <c r="D529" s="5" t="s">
        <v>460</v>
      </c>
      <c r="E529" s="27" t="s">
        <v>308</v>
      </c>
      <c r="F529" s="22" t="s">
        <v>363</v>
      </c>
      <c r="G529" s="23" t="s">
        <v>364</v>
      </c>
      <c r="H529" s="20">
        <v>3600</v>
      </c>
      <c r="I529" s="20">
        <v>0</v>
      </c>
      <c r="J529" s="20">
        <v>0</v>
      </c>
    </row>
    <row r="530" spans="1:11" ht="36">
      <c r="A530" s="5"/>
      <c r="B530" s="5">
        <v>743</v>
      </c>
      <c r="C530" s="5" t="s">
        <v>366</v>
      </c>
      <c r="D530" s="5" t="s">
        <v>460</v>
      </c>
      <c r="E530" s="33" t="s">
        <v>468</v>
      </c>
      <c r="F530" s="5"/>
      <c r="G530" s="4" t="s">
        <v>469</v>
      </c>
      <c r="H530" s="20">
        <f>H531+H533</f>
        <v>181310.69699999999</v>
      </c>
      <c r="I530" s="20">
        <f t="shared" ref="I530:J530" si="113">I531+I533</f>
        <v>137538.56699999998</v>
      </c>
      <c r="J530" s="20">
        <f t="shared" si="113"/>
        <v>140052</v>
      </c>
    </row>
    <row r="531" spans="1:11" ht="36">
      <c r="A531" s="5"/>
      <c r="B531" s="5">
        <v>743</v>
      </c>
      <c r="C531" s="5" t="s">
        <v>366</v>
      </c>
      <c r="D531" s="5" t="s">
        <v>460</v>
      </c>
      <c r="E531" s="33" t="s">
        <v>288</v>
      </c>
      <c r="F531" s="5"/>
      <c r="G531" s="4" t="s">
        <v>657</v>
      </c>
      <c r="H531" s="20">
        <f>H532</f>
        <v>129486</v>
      </c>
      <c r="I531" s="20">
        <f>I532</f>
        <v>134665.44399999999</v>
      </c>
      <c r="J531" s="20">
        <f>J532</f>
        <v>140052</v>
      </c>
    </row>
    <row r="532" spans="1:11" ht="48">
      <c r="A532" s="5"/>
      <c r="B532" s="5">
        <v>743</v>
      </c>
      <c r="C532" s="5" t="s">
        <v>366</v>
      </c>
      <c r="D532" s="5" t="s">
        <v>460</v>
      </c>
      <c r="E532" s="33" t="s">
        <v>288</v>
      </c>
      <c r="F532" s="22" t="s">
        <v>363</v>
      </c>
      <c r="G532" s="23" t="s">
        <v>364</v>
      </c>
      <c r="H532" s="20">
        <v>129486</v>
      </c>
      <c r="I532" s="20">
        <v>134665.44399999999</v>
      </c>
      <c r="J532" s="20">
        <v>140052</v>
      </c>
    </row>
    <row r="533" spans="1:11" ht="36">
      <c r="A533" s="5"/>
      <c r="B533" s="5">
        <v>743</v>
      </c>
      <c r="C533" s="5" t="s">
        <v>366</v>
      </c>
      <c r="D533" s="5" t="s">
        <v>460</v>
      </c>
      <c r="E533" s="33" t="s">
        <v>289</v>
      </c>
      <c r="F533" s="5"/>
      <c r="G533" s="4" t="s">
        <v>470</v>
      </c>
      <c r="H533" s="20">
        <f>H534</f>
        <v>51824.697</v>
      </c>
      <c r="I533" s="20">
        <f>I534</f>
        <v>2873.123</v>
      </c>
      <c r="J533" s="20">
        <f>J534</f>
        <v>0</v>
      </c>
    </row>
    <row r="534" spans="1:11" ht="48">
      <c r="A534" s="5"/>
      <c r="B534" s="5">
        <v>743</v>
      </c>
      <c r="C534" s="5" t="s">
        <v>366</v>
      </c>
      <c r="D534" s="5" t="s">
        <v>460</v>
      </c>
      <c r="E534" s="33" t="s">
        <v>289</v>
      </c>
      <c r="F534" s="22" t="s">
        <v>363</v>
      </c>
      <c r="G534" s="23" t="s">
        <v>364</v>
      </c>
      <c r="H534" s="20">
        <v>51824.697</v>
      </c>
      <c r="I534" s="20">
        <v>2873.123</v>
      </c>
      <c r="J534" s="20">
        <v>0</v>
      </c>
    </row>
    <row r="535" spans="1:11" ht="84">
      <c r="A535" s="5"/>
      <c r="B535" s="5">
        <v>743</v>
      </c>
      <c r="C535" s="5" t="s">
        <v>366</v>
      </c>
      <c r="D535" s="5" t="s">
        <v>460</v>
      </c>
      <c r="E535" s="33" t="s">
        <v>471</v>
      </c>
      <c r="F535" s="5"/>
      <c r="G535" s="4" t="s">
        <v>472</v>
      </c>
      <c r="H535" s="20">
        <f>H536+H538</f>
        <v>91589.489999999991</v>
      </c>
      <c r="I535" s="20">
        <f t="shared" ref="I535:K535" si="114">I536+I538</f>
        <v>44555.497000000003</v>
      </c>
      <c r="J535" s="20">
        <f t="shared" si="114"/>
        <v>34559.667000000001</v>
      </c>
      <c r="K535" s="20">
        <f t="shared" si="114"/>
        <v>0</v>
      </c>
    </row>
    <row r="536" spans="1:11" ht="84">
      <c r="A536" s="5"/>
      <c r="B536" s="5">
        <v>743</v>
      </c>
      <c r="C536" s="5" t="s">
        <v>366</v>
      </c>
      <c r="D536" s="5" t="s">
        <v>460</v>
      </c>
      <c r="E536" s="33" t="s">
        <v>290</v>
      </c>
      <c r="F536" s="5"/>
      <c r="G536" s="4" t="s">
        <v>658</v>
      </c>
      <c r="H536" s="20">
        <f>H537</f>
        <v>31952.332999999999</v>
      </c>
      <c r="I536" s="20">
        <f>I537</f>
        <v>33230.445</v>
      </c>
      <c r="J536" s="20">
        <f>J537</f>
        <v>34559.667000000001</v>
      </c>
    </row>
    <row r="537" spans="1:11" ht="48">
      <c r="A537" s="5"/>
      <c r="B537" s="5">
        <v>743</v>
      </c>
      <c r="C537" s="5" t="s">
        <v>366</v>
      </c>
      <c r="D537" s="5" t="s">
        <v>460</v>
      </c>
      <c r="E537" s="33" t="s">
        <v>290</v>
      </c>
      <c r="F537" s="22" t="s">
        <v>363</v>
      </c>
      <c r="G537" s="23" t="s">
        <v>364</v>
      </c>
      <c r="H537" s="20">
        <v>31952.332999999999</v>
      </c>
      <c r="I537" s="20">
        <v>33230.445</v>
      </c>
      <c r="J537" s="20">
        <v>34559.667000000001</v>
      </c>
    </row>
    <row r="538" spans="1:11" ht="96">
      <c r="A538" s="5"/>
      <c r="B538" s="5">
        <v>743</v>
      </c>
      <c r="C538" s="5" t="s">
        <v>366</v>
      </c>
      <c r="D538" s="5" t="s">
        <v>460</v>
      </c>
      <c r="E538" s="33" t="s">
        <v>301</v>
      </c>
      <c r="F538" s="5"/>
      <c r="G538" s="4" t="s">
        <v>473</v>
      </c>
      <c r="H538" s="20">
        <f>H539</f>
        <v>59637.156999999999</v>
      </c>
      <c r="I538" s="20">
        <f>I539</f>
        <v>11325.052</v>
      </c>
      <c r="J538" s="20">
        <f>J539</f>
        <v>0</v>
      </c>
    </row>
    <row r="539" spans="1:11" ht="48">
      <c r="A539" s="5"/>
      <c r="B539" s="5">
        <v>743</v>
      </c>
      <c r="C539" s="5" t="s">
        <v>366</v>
      </c>
      <c r="D539" s="5" t="s">
        <v>460</v>
      </c>
      <c r="E539" s="33" t="s">
        <v>301</v>
      </c>
      <c r="F539" s="22" t="s">
        <v>363</v>
      </c>
      <c r="G539" s="23" t="s">
        <v>364</v>
      </c>
      <c r="H539" s="20">
        <v>59637.156999999999</v>
      </c>
      <c r="I539" s="20">
        <v>11325.052</v>
      </c>
      <c r="J539" s="20">
        <v>0</v>
      </c>
    </row>
    <row r="540" spans="1:11" ht="84">
      <c r="A540" s="5"/>
      <c r="B540" s="5">
        <v>743</v>
      </c>
      <c r="C540" s="5" t="s">
        <v>366</v>
      </c>
      <c r="D540" s="5" t="s">
        <v>460</v>
      </c>
      <c r="E540" s="33" t="s">
        <v>620</v>
      </c>
      <c r="F540" s="5"/>
      <c r="G540" s="4" t="s">
        <v>474</v>
      </c>
      <c r="H540" s="20">
        <f>H541+H543</f>
        <v>8133.1180000000004</v>
      </c>
      <c r="I540" s="20">
        <f t="shared" ref="I540:J540" si="115">I541+I543</f>
        <v>7418.4279999999999</v>
      </c>
      <c r="J540" s="20">
        <f t="shared" si="115"/>
        <v>7553.5559999999996</v>
      </c>
    </row>
    <row r="541" spans="1:11" ht="96">
      <c r="A541" s="5"/>
      <c r="B541" s="5">
        <v>743</v>
      </c>
      <c r="C541" s="5" t="s">
        <v>366</v>
      </c>
      <c r="D541" s="5" t="s">
        <v>460</v>
      </c>
      <c r="E541" s="33" t="s">
        <v>619</v>
      </c>
      <c r="F541" s="5"/>
      <c r="G541" s="4" t="s">
        <v>659</v>
      </c>
      <c r="H541" s="20">
        <f>H542</f>
        <v>6983.6670000000004</v>
      </c>
      <c r="I541" s="20">
        <f>I542</f>
        <v>7263</v>
      </c>
      <c r="J541" s="20">
        <f>J542</f>
        <v>7553.5559999999996</v>
      </c>
    </row>
    <row r="542" spans="1:11" ht="48">
      <c r="A542" s="5"/>
      <c r="B542" s="5">
        <v>743</v>
      </c>
      <c r="C542" s="5" t="s">
        <v>366</v>
      </c>
      <c r="D542" s="5" t="s">
        <v>460</v>
      </c>
      <c r="E542" s="33" t="s">
        <v>619</v>
      </c>
      <c r="F542" s="22" t="s">
        <v>363</v>
      </c>
      <c r="G542" s="23" t="s">
        <v>364</v>
      </c>
      <c r="H542" s="20">
        <v>6983.6670000000004</v>
      </c>
      <c r="I542" s="20">
        <v>7263</v>
      </c>
      <c r="J542" s="20">
        <v>7553.5559999999996</v>
      </c>
    </row>
    <row r="543" spans="1:11" ht="108">
      <c r="A543" s="5"/>
      <c r="B543" s="5">
        <v>743</v>
      </c>
      <c r="C543" s="5" t="s">
        <v>366</v>
      </c>
      <c r="D543" s="5" t="s">
        <v>460</v>
      </c>
      <c r="E543" s="33" t="s">
        <v>626</v>
      </c>
      <c r="F543" s="5"/>
      <c r="G543" s="4" t="s">
        <v>475</v>
      </c>
      <c r="H543" s="20">
        <f>H544</f>
        <v>1149.451</v>
      </c>
      <c r="I543" s="20">
        <f t="shared" ref="I543:J543" si="116">I544</f>
        <v>155.428</v>
      </c>
      <c r="J543" s="20">
        <f t="shared" si="116"/>
        <v>0</v>
      </c>
    </row>
    <row r="544" spans="1:11" ht="48">
      <c r="A544" s="5"/>
      <c r="B544" s="5">
        <v>743</v>
      </c>
      <c r="C544" s="5" t="s">
        <v>366</v>
      </c>
      <c r="D544" s="5" t="s">
        <v>460</v>
      </c>
      <c r="E544" s="33" t="s">
        <v>626</v>
      </c>
      <c r="F544" s="22" t="s">
        <v>363</v>
      </c>
      <c r="G544" s="23" t="s">
        <v>364</v>
      </c>
      <c r="H544" s="20">
        <v>1149.451</v>
      </c>
      <c r="I544" s="20">
        <v>155.428</v>
      </c>
      <c r="J544" s="20">
        <v>0</v>
      </c>
    </row>
    <row r="545" spans="1:11" ht="144">
      <c r="A545" s="5"/>
      <c r="B545" s="5">
        <v>743</v>
      </c>
      <c r="C545" s="5" t="s">
        <v>366</v>
      </c>
      <c r="D545" s="5" t="s">
        <v>460</v>
      </c>
      <c r="E545" s="33" t="s">
        <v>476</v>
      </c>
      <c r="F545" s="5"/>
      <c r="G545" s="4" t="s">
        <v>477</v>
      </c>
      <c r="H545" s="20">
        <f t="shared" ref="H545:J546" si="117">H546</f>
        <v>500</v>
      </c>
      <c r="I545" s="20">
        <f t="shared" si="117"/>
        <v>0</v>
      </c>
      <c r="J545" s="20">
        <f t="shared" si="117"/>
        <v>0</v>
      </c>
    </row>
    <row r="546" spans="1:11" ht="156">
      <c r="A546" s="5"/>
      <c r="B546" s="5">
        <v>743</v>
      </c>
      <c r="C546" s="5" t="s">
        <v>366</v>
      </c>
      <c r="D546" s="5" t="s">
        <v>460</v>
      </c>
      <c r="E546" s="33" t="s">
        <v>302</v>
      </c>
      <c r="F546" s="5"/>
      <c r="G546" s="4" t="s">
        <v>478</v>
      </c>
      <c r="H546" s="20">
        <f t="shared" si="117"/>
        <v>500</v>
      </c>
      <c r="I546" s="20">
        <f t="shared" si="117"/>
        <v>0</v>
      </c>
      <c r="J546" s="20">
        <f t="shared" si="117"/>
        <v>0</v>
      </c>
    </row>
    <row r="547" spans="1:11" ht="48">
      <c r="A547" s="5"/>
      <c r="B547" s="5">
        <v>743</v>
      </c>
      <c r="C547" s="5" t="s">
        <v>366</v>
      </c>
      <c r="D547" s="5" t="s">
        <v>460</v>
      </c>
      <c r="E547" s="33" t="s">
        <v>302</v>
      </c>
      <c r="F547" s="22" t="s">
        <v>363</v>
      </c>
      <c r="G547" s="23" t="s">
        <v>364</v>
      </c>
      <c r="H547" s="20">
        <v>500</v>
      </c>
      <c r="I547" s="20">
        <v>0</v>
      </c>
      <c r="J547" s="20">
        <v>0</v>
      </c>
    </row>
    <row r="548" spans="1:11" ht="24">
      <c r="A548" s="5"/>
      <c r="B548" s="5">
        <v>743</v>
      </c>
      <c r="C548" s="42" t="s">
        <v>372</v>
      </c>
      <c r="D548" s="42" t="s">
        <v>343</v>
      </c>
      <c r="E548" s="42"/>
      <c r="F548" s="43"/>
      <c r="G548" s="44" t="s">
        <v>508</v>
      </c>
      <c r="H548" s="11">
        <f>H549</f>
        <v>375436.45600000006</v>
      </c>
      <c r="I548" s="11">
        <f t="shared" ref="I548:K549" si="118">I549</f>
        <v>264328.66500000004</v>
      </c>
      <c r="J548" s="11">
        <f t="shared" si="118"/>
        <v>264328.66500000004</v>
      </c>
      <c r="K548" s="11">
        <f>K549</f>
        <v>0</v>
      </c>
    </row>
    <row r="549" spans="1:11">
      <c r="A549" s="5"/>
      <c r="B549" s="5">
        <v>743</v>
      </c>
      <c r="C549" s="13" t="s">
        <v>372</v>
      </c>
      <c r="D549" s="13" t="s">
        <v>361</v>
      </c>
      <c r="E549" s="49"/>
      <c r="F549" s="26"/>
      <c r="G549" s="15" t="s">
        <v>533</v>
      </c>
      <c r="H549" s="16">
        <f>H550+H598</f>
        <v>375436.45600000006</v>
      </c>
      <c r="I549" s="16">
        <f>I550+I598</f>
        <v>264328.66500000004</v>
      </c>
      <c r="J549" s="16">
        <f>J550+J598</f>
        <v>264328.66500000004</v>
      </c>
      <c r="K549" s="16">
        <f t="shared" si="118"/>
        <v>0</v>
      </c>
    </row>
    <row r="550" spans="1:11" ht="72">
      <c r="A550" s="5"/>
      <c r="B550" s="5">
        <v>743</v>
      </c>
      <c r="C550" s="14" t="s">
        <v>372</v>
      </c>
      <c r="D550" s="14" t="s">
        <v>361</v>
      </c>
      <c r="E550" s="37" t="s">
        <v>414</v>
      </c>
      <c r="F550" s="17"/>
      <c r="G550" s="18" t="s">
        <v>415</v>
      </c>
      <c r="H550" s="19">
        <f>H551+H578+H592</f>
        <v>374454.45600000006</v>
      </c>
      <c r="I550" s="19">
        <f>I551+I578+I592</f>
        <v>264328.66500000004</v>
      </c>
      <c r="J550" s="19">
        <f>J551+J578+J592</f>
        <v>264328.66500000004</v>
      </c>
    </row>
    <row r="551" spans="1:11" ht="72">
      <c r="A551" s="5"/>
      <c r="B551" s="5">
        <v>743</v>
      </c>
      <c r="C551" s="6" t="s">
        <v>372</v>
      </c>
      <c r="D551" s="6" t="s">
        <v>361</v>
      </c>
      <c r="E551" s="33" t="s">
        <v>540</v>
      </c>
      <c r="F551" s="5"/>
      <c r="G551" s="4" t="s">
        <v>541</v>
      </c>
      <c r="H551" s="51">
        <f>H552+H560+H571+H575</f>
        <v>224608.49600000004</v>
      </c>
      <c r="I551" s="51">
        <f>I552+I560+I571+I575</f>
        <v>193381.18200000003</v>
      </c>
      <c r="J551" s="51">
        <f>J552+J560+J571+J575</f>
        <v>193381.18200000003</v>
      </c>
    </row>
    <row r="552" spans="1:11" ht="48">
      <c r="A552" s="5"/>
      <c r="B552" s="5">
        <v>743</v>
      </c>
      <c r="C552" s="6" t="s">
        <v>372</v>
      </c>
      <c r="D552" s="6" t="s">
        <v>361</v>
      </c>
      <c r="E552" s="54" t="s">
        <v>542</v>
      </c>
      <c r="F552" s="188"/>
      <c r="G552" s="191" t="s">
        <v>543</v>
      </c>
      <c r="H552" s="51">
        <f>H553+H556+H558</f>
        <v>127931.78600000001</v>
      </c>
      <c r="I552" s="51">
        <f t="shared" ref="I552:J552" si="119">I553+I556+I558</f>
        <v>116555.231</v>
      </c>
      <c r="J552" s="51">
        <f t="shared" si="119"/>
        <v>116555.231</v>
      </c>
      <c r="K552" s="51" t="e">
        <f>K553+K556+K558+#REF!+#REF!</f>
        <v>#REF!</v>
      </c>
    </row>
    <row r="553" spans="1:11" ht="48">
      <c r="A553" s="5"/>
      <c r="B553" s="5">
        <v>743</v>
      </c>
      <c r="C553" s="6" t="s">
        <v>372</v>
      </c>
      <c r="D553" s="55" t="s">
        <v>361</v>
      </c>
      <c r="E553" s="39" t="s">
        <v>544</v>
      </c>
      <c r="F553" s="5"/>
      <c r="G553" s="30" t="s">
        <v>545</v>
      </c>
      <c r="H553" s="56">
        <f>H554+H555</f>
        <v>49441.85</v>
      </c>
      <c r="I553" s="56">
        <f>I554+I555</f>
        <v>42905.815000000002</v>
      </c>
      <c r="J553" s="56">
        <f>J554+J555</f>
        <v>42905.815000000002</v>
      </c>
    </row>
    <row r="554" spans="1:11" ht="48">
      <c r="A554" s="5"/>
      <c r="B554" s="5">
        <v>743</v>
      </c>
      <c r="C554" s="6" t="s">
        <v>372</v>
      </c>
      <c r="D554" s="55" t="s">
        <v>361</v>
      </c>
      <c r="E554" s="39" t="s">
        <v>544</v>
      </c>
      <c r="F554" s="22" t="s">
        <v>363</v>
      </c>
      <c r="G554" s="23" t="s">
        <v>364</v>
      </c>
      <c r="H554" s="56">
        <v>40337.904999999999</v>
      </c>
      <c r="I554" s="56">
        <v>33391.476000000002</v>
      </c>
      <c r="J554" s="56">
        <v>33391.476000000002</v>
      </c>
    </row>
    <row r="555" spans="1:11" ht="72">
      <c r="A555" s="5"/>
      <c r="B555" s="5">
        <v>743</v>
      </c>
      <c r="C555" s="6" t="s">
        <v>372</v>
      </c>
      <c r="D555" s="55" t="s">
        <v>361</v>
      </c>
      <c r="E555" s="39" t="s">
        <v>544</v>
      </c>
      <c r="F555" s="36" t="s">
        <v>402</v>
      </c>
      <c r="G555" s="23" t="s">
        <v>403</v>
      </c>
      <c r="H555" s="56">
        <v>9103.9449999999997</v>
      </c>
      <c r="I555" s="56">
        <v>9514.3389999999999</v>
      </c>
      <c r="J555" s="56">
        <v>9514.3389999999999</v>
      </c>
    </row>
    <row r="556" spans="1:11" ht="48">
      <c r="A556" s="5"/>
      <c r="B556" s="5">
        <v>743</v>
      </c>
      <c r="C556" s="6" t="s">
        <v>372</v>
      </c>
      <c r="D556" s="55" t="s">
        <v>361</v>
      </c>
      <c r="E556" s="39" t="s">
        <v>546</v>
      </c>
      <c r="F556" s="22"/>
      <c r="G556" s="30" t="s">
        <v>547</v>
      </c>
      <c r="H556" s="56">
        <f>H557</f>
        <v>70415.415999999997</v>
      </c>
      <c r="I556" s="56">
        <f>I557</f>
        <v>70415.415999999997</v>
      </c>
      <c r="J556" s="56">
        <f>J557</f>
        <v>70415.415999999997</v>
      </c>
    </row>
    <row r="557" spans="1:11" ht="72">
      <c r="A557" s="5"/>
      <c r="B557" s="5">
        <v>743</v>
      </c>
      <c r="C557" s="6" t="s">
        <v>372</v>
      </c>
      <c r="D557" s="55" t="s">
        <v>361</v>
      </c>
      <c r="E557" s="39" t="s">
        <v>546</v>
      </c>
      <c r="F557" s="36" t="s">
        <v>402</v>
      </c>
      <c r="G557" s="23" t="s">
        <v>403</v>
      </c>
      <c r="H557" s="56">
        <v>70415.415999999997</v>
      </c>
      <c r="I557" s="56">
        <v>70415.415999999997</v>
      </c>
      <c r="J557" s="56">
        <v>70415.415999999997</v>
      </c>
    </row>
    <row r="558" spans="1:11" ht="36">
      <c r="A558" s="5"/>
      <c r="B558" s="5">
        <v>743</v>
      </c>
      <c r="C558" s="6" t="s">
        <v>372</v>
      </c>
      <c r="D558" s="55" t="s">
        <v>361</v>
      </c>
      <c r="E558" s="39" t="s">
        <v>548</v>
      </c>
      <c r="F558" s="5"/>
      <c r="G558" s="30" t="s">
        <v>549</v>
      </c>
      <c r="H558" s="56">
        <f>H559</f>
        <v>8074.52</v>
      </c>
      <c r="I558" s="56">
        <f>I559</f>
        <v>3234</v>
      </c>
      <c r="J558" s="56">
        <f>J559</f>
        <v>3234</v>
      </c>
    </row>
    <row r="559" spans="1:11" ht="48">
      <c r="A559" s="5"/>
      <c r="B559" s="5">
        <v>743</v>
      </c>
      <c r="C559" s="6" t="s">
        <v>372</v>
      </c>
      <c r="D559" s="55" t="s">
        <v>361</v>
      </c>
      <c r="E559" s="39" t="s">
        <v>548</v>
      </c>
      <c r="F559" s="22" t="s">
        <v>363</v>
      </c>
      <c r="G559" s="23" t="s">
        <v>364</v>
      </c>
      <c r="H559" s="56">
        <v>8074.52</v>
      </c>
      <c r="I559" s="56">
        <v>3234</v>
      </c>
      <c r="J559" s="56">
        <v>3234</v>
      </c>
    </row>
    <row r="560" spans="1:11" ht="48">
      <c r="A560" s="5"/>
      <c r="B560" s="5">
        <v>743</v>
      </c>
      <c r="C560" s="6" t="s">
        <v>372</v>
      </c>
      <c r="D560" s="55" t="s">
        <v>361</v>
      </c>
      <c r="E560" s="57" t="s">
        <v>550</v>
      </c>
      <c r="F560" s="58"/>
      <c r="G560" s="30" t="s">
        <v>551</v>
      </c>
      <c r="H560" s="56">
        <f>H561+H563+H566+H568</f>
        <v>35249.006000000001</v>
      </c>
      <c r="I560" s="56">
        <f>I561+I563+I566+I568</f>
        <v>25050.007000000001</v>
      </c>
      <c r="J560" s="56">
        <f>J561+J563+J566+J568</f>
        <v>25050.007000000001</v>
      </c>
    </row>
    <row r="561" spans="1:10" ht="36">
      <c r="A561" s="5"/>
      <c r="B561" s="5">
        <v>743</v>
      </c>
      <c r="C561" s="6" t="s">
        <v>372</v>
      </c>
      <c r="D561" s="55" t="s">
        <v>361</v>
      </c>
      <c r="E561" s="57" t="s">
        <v>552</v>
      </c>
      <c r="F561" s="58"/>
      <c r="G561" s="30" t="s">
        <v>553</v>
      </c>
      <c r="H561" s="56">
        <f>H562</f>
        <v>4601.3</v>
      </c>
      <c r="I561" s="56">
        <f>I562</f>
        <v>4402.3</v>
      </c>
      <c r="J561" s="56">
        <f>J562</f>
        <v>4402.3</v>
      </c>
    </row>
    <row r="562" spans="1:10" ht="48">
      <c r="A562" s="5"/>
      <c r="B562" s="5">
        <v>743</v>
      </c>
      <c r="C562" s="6" t="s">
        <v>372</v>
      </c>
      <c r="D562" s="55" t="s">
        <v>361</v>
      </c>
      <c r="E562" s="57" t="s">
        <v>552</v>
      </c>
      <c r="F562" s="22" t="s">
        <v>363</v>
      </c>
      <c r="G562" s="23" t="s">
        <v>364</v>
      </c>
      <c r="H562" s="56">
        <v>4601.3</v>
      </c>
      <c r="I562" s="56">
        <v>4402.3</v>
      </c>
      <c r="J562" s="56">
        <v>4402.3</v>
      </c>
    </row>
    <row r="563" spans="1:10" ht="36">
      <c r="A563" s="5"/>
      <c r="B563" s="5">
        <v>743</v>
      </c>
      <c r="C563" s="6" t="s">
        <v>372</v>
      </c>
      <c r="D563" s="55" t="s">
        <v>361</v>
      </c>
      <c r="E563" s="57" t="s">
        <v>554</v>
      </c>
      <c r="F563" s="58"/>
      <c r="G563" s="30" t="s">
        <v>555</v>
      </c>
      <c r="H563" s="56">
        <f>H564+H565</f>
        <v>22352.030999999999</v>
      </c>
      <c r="I563" s="56">
        <f>I564+I565</f>
        <v>12352.032000000001</v>
      </c>
      <c r="J563" s="56">
        <f>J564+J565</f>
        <v>12352.032000000001</v>
      </c>
    </row>
    <row r="564" spans="1:10" ht="48">
      <c r="A564" s="5"/>
      <c r="B564" s="5">
        <v>743</v>
      </c>
      <c r="C564" s="6" t="s">
        <v>372</v>
      </c>
      <c r="D564" s="55" t="s">
        <v>361</v>
      </c>
      <c r="E564" s="57" t="s">
        <v>554</v>
      </c>
      <c r="F564" s="22" t="s">
        <v>363</v>
      </c>
      <c r="G564" s="23" t="s">
        <v>364</v>
      </c>
      <c r="H564" s="56">
        <v>22152.010999999999</v>
      </c>
      <c r="I564" s="56">
        <v>12152.012000000001</v>
      </c>
      <c r="J564" s="56">
        <v>12152.012000000001</v>
      </c>
    </row>
    <row r="565" spans="1:10" ht="72">
      <c r="A565" s="5"/>
      <c r="B565" s="5">
        <v>743</v>
      </c>
      <c r="C565" s="6" t="s">
        <v>372</v>
      </c>
      <c r="D565" s="55" t="s">
        <v>361</v>
      </c>
      <c r="E565" s="57" t="s">
        <v>554</v>
      </c>
      <c r="F565" s="5">
        <v>600</v>
      </c>
      <c r="G565" s="23" t="s">
        <v>403</v>
      </c>
      <c r="H565" s="56">
        <v>200.02</v>
      </c>
      <c r="I565" s="56">
        <v>200.02</v>
      </c>
      <c r="J565" s="56">
        <v>200.02</v>
      </c>
    </row>
    <row r="566" spans="1:10" ht="48">
      <c r="A566" s="5"/>
      <c r="B566" s="5">
        <v>743</v>
      </c>
      <c r="C566" s="6" t="s">
        <v>372</v>
      </c>
      <c r="D566" s="55" t="s">
        <v>361</v>
      </c>
      <c r="E566" s="57" t="s">
        <v>556</v>
      </c>
      <c r="F566" s="58"/>
      <c r="G566" s="30" t="s">
        <v>557</v>
      </c>
      <c r="H566" s="56">
        <f>H567</f>
        <v>7600</v>
      </c>
      <c r="I566" s="56">
        <f>I567</f>
        <v>7600</v>
      </c>
      <c r="J566" s="56">
        <f>J567</f>
        <v>7600</v>
      </c>
    </row>
    <row r="567" spans="1:10" ht="48">
      <c r="A567" s="5"/>
      <c r="B567" s="5">
        <v>743</v>
      </c>
      <c r="C567" s="6" t="s">
        <v>372</v>
      </c>
      <c r="D567" s="55" t="s">
        <v>361</v>
      </c>
      <c r="E567" s="57" t="s">
        <v>556</v>
      </c>
      <c r="F567" s="22" t="s">
        <v>363</v>
      </c>
      <c r="G567" s="23" t="s">
        <v>364</v>
      </c>
      <c r="H567" s="56">
        <v>7600</v>
      </c>
      <c r="I567" s="56">
        <v>7600</v>
      </c>
      <c r="J567" s="56">
        <v>7600</v>
      </c>
    </row>
    <row r="568" spans="1:10" ht="36">
      <c r="A568" s="5"/>
      <c r="B568" s="5">
        <v>743</v>
      </c>
      <c r="C568" s="6" t="s">
        <v>372</v>
      </c>
      <c r="D568" s="55" t="s">
        <v>361</v>
      </c>
      <c r="E568" s="57" t="s">
        <v>558</v>
      </c>
      <c r="F568" s="58"/>
      <c r="G568" s="30" t="s">
        <v>559</v>
      </c>
      <c r="H568" s="56">
        <f>H569+H570</f>
        <v>695.67499999999995</v>
      </c>
      <c r="I568" s="56">
        <f>I569+I570</f>
        <v>695.67499999999995</v>
      </c>
      <c r="J568" s="56">
        <f>J569+J570</f>
        <v>695.67499999999995</v>
      </c>
    </row>
    <row r="569" spans="1:10" ht="48">
      <c r="A569" s="5"/>
      <c r="B569" s="5">
        <v>743</v>
      </c>
      <c r="C569" s="6" t="s">
        <v>372</v>
      </c>
      <c r="D569" s="55" t="s">
        <v>361</v>
      </c>
      <c r="E569" s="57" t="s">
        <v>558</v>
      </c>
      <c r="F569" s="22" t="s">
        <v>363</v>
      </c>
      <c r="G569" s="23" t="s">
        <v>364</v>
      </c>
      <c r="H569" s="56">
        <v>465.67500000000001</v>
      </c>
      <c r="I569" s="56">
        <v>465.67500000000001</v>
      </c>
      <c r="J569" s="56">
        <v>465.67500000000001</v>
      </c>
    </row>
    <row r="570" spans="1:10" ht="72">
      <c r="A570" s="5"/>
      <c r="B570" s="5">
        <v>743</v>
      </c>
      <c r="C570" s="6" t="s">
        <v>372</v>
      </c>
      <c r="D570" s="55" t="s">
        <v>361</v>
      </c>
      <c r="E570" s="57" t="s">
        <v>558</v>
      </c>
      <c r="F570" s="5">
        <v>600</v>
      </c>
      <c r="G570" s="23" t="s">
        <v>403</v>
      </c>
      <c r="H570" s="56">
        <v>230</v>
      </c>
      <c r="I570" s="56">
        <v>230</v>
      </c>
      <c r="J570" s="56">
        <v>230</v>
      </c>
    </row>
    <row r="571" spans="1:10" ht="84">
      <c r="A571" s="5"/>
      <c r="B571" s="5">
        <v>743</v>
      </c>
      <c r="C571" s="6" t="s">
        <v>372</v>
      </c>
      <c r="D571" s="55" t="s">
        <v>361</v>
      </c>
      <c r="E571" s="57" t="s">
        <v>560</v>
      </c>
      <c r="F571" s="58"/>
      <c r="G571" s="30" t="s">
        <v>561</v>
      </c>
      <c r="H571" s="56">
        <f>H572</f>
        <v>51775.944000000003</v>
      </c>
      <c r="I571" s="56">
        <f>I572</f>
        <v>51775.944000000003</v>
      </c>
      <c r="J571" s="56">
        <f>J572</f>
        <v>51775.944000000003</v>
      </c>
    </row>
    <row r="572" spans="1:10" ht="48">
      <c r="A572" s="5"/>
      <c r="B572" s="5">
        <v>743</v>
      </c>
      <c r="C572" s="6" t="s">
        <v>372</v>
      </c>
      <c r="D572" s="55" t="s">
        <v>361</v>
      </c>
      <c r="E572" s="57" t="s">
        <v>562</v>
      </c>
      <c r="F572" s="58"/>
      <c r="G572" s="30" t="s">
        <v>563</v>
      </c>
      <c r="H572" s="56">
        <f>H573+H574</f>
        <v>51775.944000000003</v>
      </c>
      <c r="I572" s="56">
        <f>I573+I574</f>
        <v>51775.944000000003</v>
      </c>
      <c r="J572" s="56">
        <f>J573+J574</f>
        <v>51775.944000000003</v>
      </c>
    </row>
    <row r="573" spans="1:10" ht="48">
      <c r="A573" s="5"/>
      <c r="B573" s="5">
        <v>743</v>
      </c>
      <c r="C573" s="6" t="s">
        <v>372</v>
      </c>
      <c r="D573" s="55" t="s">
        <v>361</v>
      </c>
      <c r="E573" s="57" t="s">
        <v>562</v>
      </c>
      <c r="F573" s="22" t="s">
        <v>363</v>
      </c>
      <c r="G573" s="23" t="s">
        <v>364</v>
      </c>
      <c r="H573" s="56">
        <v>29470.675999999999</v>
      </c>
      <c r="I573" s="56">
        <v>29470.675999999999</v>
      </c>
      <c r="J573" s="56">
        <v>29470.675999999999</v>
      </c>
    </row>
    <row r="574" spans="1:10" ht="72">
      <c r="A574" s="5"/>
      <c r="B574" s="5">
        <v>743</v>
      </c>
      <c r="C574" s="6" t="s">
        <v>372</v>
      </c>
      <c r="D574" s="55" t="s">
        <v>361</v>
      </c>
      <c r="E574" s="57" t="s">
        <v>562</v>
      </c>
      <c r="F574" s="5">
        <v>600</v>
      </c>
      <c r="G574" s="23" t="s">
        <v>403</v>
      </c>
      <c r="H574" s="56">
        <v>22305.268</v>
      </c>
      <c r="I574" s="56">
        <v>22305.268</v>
      </c>
      <c r="J574" s="56">
        <v>22305.268</v>
      </c>
    </row>
    <row r="575" spans="1:10" ht="48">
      <c r="A575" s="5"/>
      <c r="B575" s="5">
        <v>743</v>
      </c>
      <c r="C575" s="6" t="s">
        <v>372</v>
      </c>
      <c r="D575" s="55" t="s">
        <v>361</v>
      </c>
      <c r="E575" s="57" t="s">
        <v>305</v>
      </c>
      <c r="F575" s="58"/>
      <c r="G575" s="4" t="s">
        <v>304</v>
      </c>
      <c r="H575" s="56">
        <f>H576</f>
        <v>9651.76</v>
      </c>
      <c r="I575" s="56">
        <f t="shared" ref="I575:J575" si="120">I576</f>
        <v>0</v>
      </c>
      <c r="J575" s="56">
        <f t="shared" si="120"/>
        <v>0</v>
      </c>
    </row>
    <row r="576" spans="1:10" ht="60">
      <c r="A576" s="5"/>
      <c r="B576" s="5">
        <v>743</v>
      </c>
      <c r="C576" s="6" t="s">
        <v>372</v>
      </c>
      <c r="D576" s="55" t="s">
        <v>361</v>
      </c>
      <c r="E576" s="6" t="s">
        <v>307</v>
      </c>
      <c r="F576" s="26"/>
      <c r="G576" s="4" t="s">
        <v>260</v>
      </c>
      <c r="H576" s="20">
        <f>H577</f>
        <v>9651.76</v>
      </c>
      <c r="I576" s="20">
        <f>I577</f>
        <v>0</v>
      </c>
      <c r="J576" s="20">
        <f>J577</f>
        <v>0</v>
      </c>
    </row>
    <row r="577" spans="1:11" ht="48">
      <c r="A577" s="5"/>
      <c r="B577" s="5">
        <v>743</v>
      </c>
      <c r="C577" s="6" t="s">
        <v>372</v>
      </c>
      <c r="D577" s="55" t="s">
        <v>361</v>
      </c>
      <c r="E577" s="6" t="s">
        <v>307</v>
      </c>
      <c r="F577" s="22" t="s">
        <v>363</v>
      </c>
      <c r="G577" s="23" t="s">
        <v>364</v>
      </c>
      <c r="H577" s="51">
        <v>9651.76</v>
      </c>
      <c r="I577" s="52">
        <v>0</v>
      </c>
      <c r="J577" s="52">
        <v>0</v>
      </c>
    </row>
    <row r="578" spans="1:11" ht="60">
      <c r="A578" s="5"/>
      <c r="B578" s="5">
        <v>743</v>
      </c>
      <c r="C578" s="6" t="s">
        <v>372</v>
      </c>
      <c r="D578" s="55" t="s">
        <v>361</v>
      </c>
      <c r="E578" s="57" t="s">
        <v>564</v>
      </c>
      <c r="F578" s="58"/>
      <c r="G578" s="30" t="s">
        <v>565</v>
      </c>
      <c r="H578" s="56">
        <f>H579+H587</f>
        <v>85877.786999999997</v>
      </c>
      <c r="I578" s="56">
        <f>I579+I587</f>
        <v>6979.31</v>
      </c>
      <c r="J578" s="56">
        <f>J579+J587</f>
        <v>6979.31</v>
      </c>
      <c r="K578" s="56" t="e">
        <f>K579+K583+K586+#REF!</f>
        <v>#REF!</v>
      </c>
    </row>
    <row r="579" spans="1:11" ht="48">
      <c r="A579" s="5"/>
      <c r="B579" s="5">
        <v>743</v>
      </c>
      <c r="C579" s="6" t="s">
        <v>372</v>
      </c>
      <c r="D579" s="55" t="s">
        <v>361</v>
      </c>
      <c r="E579" s="57" t="s">
        <v>566</v>
      </c>
      <c r="F579" s="58"/>
      <c r="G579" s="30" t="s">
        <v>567</v>
      </c>
      <c r="H579" s="56">
        <f>H580+H583+H585</f>
        <v>23567.787</v>
      </c>
      <c r="I579" s="56">
        <f t="shared" ref="I579:K579" si="121">I580+I583+I585</f>
        <v>6979.31</v>
      </c>
      <c r="J579" s="56">
        <f t="shared" si="121"/>
        <v>6979.31</v>
      </c>
      <c r="K579" s="56">
        <f t="shared" si="121"/>
        <v>0</v>
      </c>
    </row>
    <row r="580" spans="1:11" ht="48">
      <c r="A580" s="5"/>
      <c r="B580" s="5">
        <v>743</v>
      </c>
      <c r="C580" s="6" t="s">
        <v>372</v>
      </c>
      <c r="D580" s="55" t="s">
        <v>361</v>
      </c>
      <c r="E580" s="57" t="s">
        <v>568</v>
      </c>
      <c r="F580" s="58"/>
      <c r="G580" s="30" t="s">
        <v>569</v>
      </c>
      <c r="H580" s="56">
        <f>H581+H582</f>
        <v>6979.31</v>
      </c>
      <c r="I580" s="56">
        <f>I581+I582</f>
        <v>6979.31</v>
      </c>
      <c r="J580" s="56">
        <f>J581+J582</f>
        <v>6979.31</v>
      </c>
    </row>
    <row r="581" spans="1:11" ht="48">
      <c r="A581" s="5"/>
      <c r="B581" s="5">
        <v>743</v>
      </c>
      <c r="C581" s="6" t="s">
        <v>372</v>
      </c>
      <c r="D581" s="55" t="s">
        <v>361</v>
      </c>
      <c r="E581" s="57" t="s">
        <v>568</v>
      </c>
      <c r="F581" s="22" t="s">
        <v>363</v>
      </c>
      <c r="G581" s="23" t="s">
        <v>364</v>
      </c>
      <c r="H581" s="56">
        <v>5394.7870000000003</v>
      </c>
      <c r="I581" s="56">
        <v>5394.7870000000003</v>
      </c>
      <c r="J581" s="56">
        <v>5394.7870000000003</v>
      </c>
    </row>
    <row r="582" spans="1:11" ht="72">
      <c r="A582" s="5"/>
      <c r="B582" s="5">
        <v>743</v>
      </c>
      <c r="C582" s="6" t="s">
        <v>372</v>
      </c>
      <c r="D582" s="55" t="s">
        <v>361</v>
      </c>
      <c r="E582" s="57" t="s">
        <v>568</v>
      </c>
      <c r="F582" s="5">
        <v>600</v>
      </c>
      <c r="G582" s="23" t="s">
        <v>403</v>
      </c>
      <c r="H582" s="56">
        <v>1584.5229999999999</v>
      </c>
      <c r="I582" s="56">
        <v>1584.5229999999999</v>
      </c>
      <c r="J582" s="56">
        <v>1584.5229999999999</v>
      </c>
      <c r="K582" s="56" t="e">
        <f>#REF!</f>
        <v>#REF!</v>
      </c>
    </row>
    <row r="583" spans="1:11" ht="72">
      <c r="A583" s="5"/>
      <c r="B583" s="5">
        <v>743</v>
      </c>
      <c r="C583" s="6" t="s">
        <v>372</v>
      </c>
      <c r="D583" s="55" t="s">
        <v>361</v>
      </c>
      <c r="E583" s="57" t="s">
        <v>621</v>
      </c>
      <c r="F583" s="58"/>
      <c r="G583" s="191" t="s">
        <v>571</v>
      </c>
      <c r="H583" s="56">
        <f>H584</f>
        <v>8757.5679999999993</v>
      </c>
      <c r="I583" s="56">
        <f>I584</f>
        <v>0</v>
      </c>
      <c r="J583" s="56">
        <f>J584</f>
        <v>0</v>
      </c>
    </row>
    <row r="584" spans="1:11" ht="48">
      <c r="A584" s="5"/>
      <c r="B584" s="5">
        <v>743</v>
      </c>
      <c r="C584" s="6" t="s">
        <v>372</v>
      </c>
      <c r="D584" s="55" t="s">
        <v>361</v>
      </c>
      <c r="E584" s="57" t="s">
        <v>621</v>
      </c>
      <c r="F584" s="22" t="s">
        <v>363</v>
      </c>
      <c r="G584" s="23" t="s">
        <v>364</v>
      </c>
      <c r="H584" s="56">
        <v>8757.5679999999993</v>
      </c>
      <c r="I584" s="56">
        <v>0</v>
      </c>
      <c r="J584" s="56">
        <v>0</v>
      </c>
    </row>
    <row r="585" spans="1:11" ht="60">
      <c r="A585" s="5"/>
      <c r="B585" s="5">
        <v>743</v>
      </c>
      <c r="C585" s="6" t="s">
        <v>372</v>
      </c>
      <c r="D585" s="55" t="s">
        <v>361</v>
      </c>
      <c r="E585" s="57" t="s">
        <v>622</v>
      </c>
      <c r="F585" s="58"/>
      <c r="G585" s="191" t="s">
        <v>570</v>
      </c>
      <c r="H585" s="56">
        <f>H586</f>
        <v>7830.9089999999997</v>
      </c>
      <c r="I585" s="56">
        <f>I586</f>
        <v>0</v>
      </c>
      <c r="J585" s="56">
        <f>J586</f>
        <v>0</v>
      </c>
    </row>
    <row r="586" spans="1:11" ht="48">
      <c r="A586" s="5"/>
      <c r="B586" s="5">
        <v>743</v>
      </c>
      <c r="C586" s="6" t="s">
        <v>372</v>
      </c>
      <c r="D586" s="55" t="s">
        <v>361</v>
      </c>
      <c r="E586" s="57" t="s">
        <v>622</v>
      </c>
      <c r="F586" s="22" t="s">
        <v>363</v>
      </c>
      <c r="G586" s="23" t="s">
        <v>364</v>
      </c>
      <c r="H586" s="56">
        <v>7830.9089999999997</v>
      </c>
      <c r="I586" s="56">
        <v>0</v>
      </c>
      <c r="J586" s="56">
        <v>0</v>
      </c>
      <c r="K586" s="56" t="e">
        <f>#REF!+K591+K587</f>
        <v>#REF!</v>
      </c>
    </row>
    <row r="587" spans="1:11" ht="60">
      <c r="A587" s="5"/>
      <c r="B587" s="5">
        <v>743</v>
      </c>
      <c r="C587" s="6" t="s">
        <v>372</v>
      </c>
      <c r="D587" s="55" t="s">
        <v>361</v>
      </c>
      <c r="E587" s="57" t="s">
        <v>320</v>
      </c>
      <c r="F587" s="58"/>
      <c r="G587" s="30" t="s">
        <v>572</v>
      </c>
      <c r="H587" s="56">
        <f>H590+H588</f>
        <v>62310</v>
      </c>
      <c r="I587" s="56">
        <f t="shared" ref="I587:J587" si="122">I590</f>
        <v>0</v>
      </c>
      <c r="J587" s="56">
        <f t="shared" si="122"/>
        <v>0</v>
      </c>
    </row>
    <row r="588" spans="1:11" ht="48">
      <c r="A588" s="5"/>
      <c r="B588" s="5">
        <v>743</v>
      </c>
      <c r="C588" s="6" t="s">
        <v>372</v>
      </c>
      <c r="D588" s="55" t="s">
        <v>361</v>
      </c>
      <c r="E588" s="225" t="s">
        <v>747</v>
      </c>
      <c r="F588" s="58"/>
      <c r="G588" s="30" t="s">
        <v>748</v>
      </c>
      <c r="H588" s="56">
        <f>H589</f>
        <v>178.69300000000001</v>
      </c>
      <c r="I588" s="56">
        <f>I589</f>
        <v>0</v>
      </c>
      <c r="J588" s="56">
        <f>J589</f>
        <v>0</v>
      </c>
    </row>
    <row r="589" spans="1:11" ht="48">
      <c r="A589" s="5"/>
      <c r="B589" s="5">
        <v>743</v>
      </c>
      <c r="C589" s="6" t="s">
        <v>372</v>
      </c>
      <c r="D589" s="55" t="s">
        <v>361</v>
      </c>
      <c r="E589" s="225" t="s">
        <v>747</v>
      </c>
      <c r="F589" s="22" t="s">
        <v>363</v>
      </c>
      <c r="G589" s="23" t="s">
        <v>364</v>
      </c>
      <c r="H589" s="56">
        <v>178.69300000000001</v>
      </c>
      <c r="I589" s="56">
        <v>0</v>
      </c>
      <c r="J589" s="56">
        <v>0</v>
      </c>
    </row>
    <row r="590" spans="1:11" ht="72">
      <c r="A590" s="5"/>
      <c r="B590" s="5">
        <v>743</v>
      </c>
      <c r="C590" s="6" t="s">
        <v>372</v>
      </c>
      <c r="D590" s="55" t="s">
        <v>361</v>
      </c>
      <c r="E590" s="57" t="s">
        <v>627</v>
      </c>
      <c r="F590" s="190"/>
      <c r="G590" s="4" t="s">
        <v>618</v>
      </c>
      <c r="H590" s="56">
        <f>H591</f>
        <v>62131.307000000001</v>
      </c>
      <c r="I590" s="56">
        <f>I591</f>
        <v>0</v>
      </c>
      <c r="J590" s="56">
        <f>J591</f>
        <v>0</v>
      </c>
    </row>
    <row r="591" spans="1:11" ht="48">
      <c r="A591" s="5"/>
      <c r="B591" s="5">
        <v>743</v>
      </c>
      <c r="C591" s="6" t="s">
        <v>372</v>
      </c>
      <c r="D591" s="55" t="s">
        <v>361</v>
      </c>
      <c r="E591" s="57" t="s">
        <v>627</v>
      </c>
      <c r="F591" s="22" t="s">
        <v>363</v>
      </c>
      <c r="G591" s="23" t="s">
        <v>364</v>
      </c>
      <c r="H591" s="56">
        <v>62131.307000000001</v>
      </c>
      <c r="I591" s="56">
        <f>I583</f>
        <v>0</v>
      </c>
      <c r="J591" s="56">
        <f>J583</f>
        <v>0</v>
      </c>
    </row>
    <row r="592" spans="1:11" ht="24">
      <c r="A592" s="5"/>
      <c r="B592" s="5">
        <v>743</v>
      </c>
      <c r="C592" s="6" t="s">
        <v>372</v>
      </c>
      <c r="D592" s="55" t="s">
        <v>361</v>
      </c>
      <c r="E592" s="27" t="s">
        <v>416</v>
      </c>
      <c r="F592" s="58"/>
      <c r="G592" s="30" t="s">
        <v>350</v>
      </c>
      <c r="H592" s="51">
        <f t="shared" ref="H592:J593" si="123">H593</f>
        <v>63968.172999999995</v>
      </c>
      <c r="I592" s="51">
        <f t="shared" si="123"/>
        <v>63968.172999999995</v>
      </c>
      <c r="J592" s="51">
        <f t="shared" si="123"/>
        <v>63968.172999999995</v>
      </c>
    </row>
    <row r="593" spans="1:10" ht="36">
      <c r="A593" s="5"/>
      <c r="B593" s="5">
        <v>743</v>
      </c>
      <c r="C593" s="6" t="s">
        <v>372</v>
      </c>
      <c r="D593" s="55" t="s">
        <v>361</v>
      </c>
      <c r="E593" s="57" t="s">
        <v>417</v>
      </c>
      <c r="F593" s="58"/>
      <c r="G593" s="30" t="s">
        <v>352</v>
      </c>
      <c r="H593" s="51">
        <f t="shared" si="123"/>
        <v>63968.172999999995</v>
      </c>
      <c r="I593" s="51">
        <f t="shared" si="123"/>
        <v>63968.172999999995</v>
      </c>
      <c r="J593" s="51">
        <f t="shared" si="123"/>
        <v>63968.172999999995</v>
      </c>
    </row>
    <row r="594" spans="1:10" ht="36">
      <c r="A594" s="5"/>
      <c r="B594" s="5">
        <v>743</v>
      </c>
      <c r="C594" s="6" t="s">
        <v>372</v>
      </c>
      <c r="D594" s="55" t="s">
        <v>361</v>
      </c>
      <c r="E594" s="57" t="s">
        <v>573</v>
      </c>
      <c r="F594" s="58"/>
      <c r="G594" s="30" t="s">
        <v>393</v>
      </c>
      <c r="H594" s="51">
        <f>H595+H596+H597</f>
        <v>63968.172999999995</v>
      </c>
      <c r="I594" s="51">
        <f t="shared" ref="I594:J594" si="124">I595+I596+I597</f>
        <v>63968.172999999995</v>
      </c>
      <c r="J594" s="51">
        <f t="shared" si="124"/>
        <v>63968.172999999995</v>
      </c>
    </row>
    <row r="595" spans="1:10" ht="144">
      <c r="A595" s="5"/>
      <c r="B595" s="5">
        <v>743</v>
      </c>
      <c r="C595" s="6" t="s">
        <v>372</v>
      </c>
      <c r="D595" s="55" t="s">
        <v>361</v>
      </c>
      <c r="E595" s="57" t="s">
        <v>573</v>
      </c>
      <c r="F595" s="22" t="s">
        <v>355</v>
      </c>
      <c r="G595" s="23" t="s">
        <v>356</v>
      </c>
      <c r="H595" s="51">
        <v>56585.010999999999</v>
      </c>
      <c r="I595" s="51">
        <v>56585.010999999999</v>
      </c>
      <c r="J595" s="51">
        <v>56585.010999999999</v>
      </c>
    </row>
    <row r="596" spans="1:10" ht="48">
      <c r="A596" s="5"/>
      <c r="B596" s="5">
        <v>743</v>
      </c>
      <c r="C596" s="6" t="s">
        <v>372</v>
      </c>
      <c r="D596" s="55" t="s">
        <v>361</v>
      </c>
      <c r="E596" s="57" t="s">
        <v>573</v>
      </c>
      <c r="F596" s="22" t="s">
        <v>363</v>
      </c>
      <c r="G596" s="23" t="s">
        <v>364</v>
      </c>
      <c r="H596" s="51">
        <v>7087.3739999999998</v>
      </c>
      <c r="I596" s="51">
        <v>7087.3739999999998</v>
      </c>
      <c r="J596" s="51">
        <v>7087.3739999999998</v>
      </c>
    </row>
    <row r="597" spans="1:10" ht="24">
      <c r="A597" s="5"/>
      <c r="B597" s="5">
        <v>743</v>
      </c>
      <c r="C597" s="6" t="s">
        <v>372</v>
      </c>
      <c r="D597" s="55" t="s">
        <v>361</v>
      </c>
      <c r="E597" s="57" t="s">
        <v>573</v>
      </c>
      <c r="F597" s="5" t="s">
        <v>394</v>
      </c>
      <c r="G597" s="4" t="s">
        <v>387</v>
      </c>
      <c r="H597" s="51">
        <v>295.78800000000001</v>
      </c>
      <c r="I597" s="51">
        <v>295.78800000000001</v>
      </c>
      <c r="J597" s="51">
        <v>295.78800000000001</v>
      </c>
    </row>
    <row r="598" spans="1:10" ht="36">
      <c r="A598" s="5"/>
      <c r="B598" s="5">
        <v>743</v>
      </c>
      <c r="C598" s="6" t="s">
        <v>372</v>
      </c>
      <c r="D598" s="55" t="s">
        <v>361</v>
      </c>
      <c r="E598" s="6" t="s">
        <v>357</v>
      </c>
      <c r="F598" s="5"/>
      <c r="G598" s="4" t="s">
        <v>358</v>
      </c>
      <c r="H598" s="51">
        <f>H599</f>
        <v>982</v>
      </c>
      <c r="I598" s="51">
        <f t="shared" ref="I598:J600" si="125">I599</f>
        <v>0</v>
      </c>
      <c r="J598" s="51">
        <f t="shared" si="125"/>
        <v>0</v>
      </c>
    </row>
    <row r="599" spans="1:10" ht="120">
      <c r="A599" s="5"/>
      <c r="B599" s="5">
        <v>743</v>
      </c>
      <c r="C599" s="6" t="s">
        <v>372</v>
      </c>
      <c r="D599" s="55" t="s">
        <v>361</v>
      </c>
      <c r="E599" s="6" t="s">
        <v>279</v>
      </c>
      <c r="F599" s="24"/>
      <c r="G599" s="25" t="s">
        <v>281</v>
      </c>
      <c r="H599" s="51">
        <f>H600</f>
        <v>982</v>
      </c>
      <c r="I599" s="51">
        <f t="shared" si="125"/>
        <v>0</v>
      </c>
      <c r="J599" s="51">
        <f t="shared" si="125"/>
        <v>0</v>
      </c>
    </row>
    <row r="600" spans="1:10" ht="84">
      <c r="A600" s="5"/>
      <c r="B600" s="5">
        <v>743</v>
      </c>
      <c r="C600" s="6" t="s">
        <v>372</v>
      </c>
      <c r="D600" s="55" t="s">
        <v>361</v>
      </c>
      <c r="E600" s="6" t="s">
        <v>280</v>
      </c>
      <c r="F600" s="24"/>
      <c r="G600" s="25" t="s">
        <v>278</v>
      </c>
      <c r="H600" s="51">
        <f>H601</f>
        <v>982</v>
      </c>
      <c r="I600" s="51">
        <f t="shared" si="125"/>
        <v>0</v>
      </c>
      <c r="J600" s="51">
        <f t="shared" si="125"/>
        <v>0</v>
      </c>
    </row>
    <row r="601" spans="1:10" ht="48">
      <c r="A601" s="5"/>
      <c r="B601" s="5">
        <v>743</v>
      </c>
      <c r="C601" s="6" t="s">
        <v>372</v>
      </c>
      <c r="D601" s="55" t="s">
        <v>361</v>
      </c>
      <c r="E601" s="6" t="s">
        <v>280</v>
      </c>
      <c r="F601" s="22" t="s">
        <v>363</v>
      </c>
      <c r="G601" s="23" t="s">
        <v>364</v>
      </c>
      <c r="H601" s="51">
        <v>982</v>
      </c>
      <c r="I601" s="51">
        <v>0</v>
      </c>
      <c r="J601" s="51">
        <v>0</v>
      </c>
    </row>
    <row r="602" spans="1:10" ht="24">
      <c r="A602" s="5"/>
      <c r="B602" s="5">
        <v>743</v>
      </c>
      <c r="C602" s="42" t="s">
        <v>380</v>
      </c>
      <c r="D602" s="205" t="s">
        <v>343</v>
      </c>
      <c r="E602" s="42"/>
      <c r="F602" s="203"/>
      <c r="G602" s="206" t="s">
        <v>661</v>
      </c>
      <c r="H602" s="140">
        <f t="shared" ref="H602:H607" si="126">H603</f>
        <v>398.7</v>
      </c>
      <c r="I602" s="140">
        <f t="shared" ref="I602:J607" si="127">I603</f>
        <v>398.7</v>
      </c>
      <c r="J602" s="140">
        <f t="shared" si="127"/>
        <v>398.7</v>
      </c>
    </row>
    <row r="603" spans="1:10" ht="48">
      <c r="A603" s="5"/>
      <c r="B603" s="5">
        <v>743</v>
      </c>
      <c r="C603" s="13" t="s">
        <v>380</v>
      </c>
      <c r="D603" s="207" t="s">
        <v>361</v>
      </c>
      <c r="E603" s="13"/>
      <c r="F603" s="208"/>
      <c r="G603" s="133" t="s">
        <v>660</v>
      </c>
      <c r="H603" s="62">
        <f t="shared" si="126"/>
        <v>398.7</v>
      </c>
      <c r="I603" s="62">
        <f t="shared" si="127"/>
        <v>398.7</v>
      </c>
      <c r="J603" s="62">
        <f t="shared" si="127"/>
        <v>398.7</v>
      </c>
    </row>
    <row r="604" spans="1:10" ht="72">
      <c r="A604" s="5"/>
      <c r="B604" s="5">
        <v>743</v>
      </c>
      <c r="C604" s="6" t="s">
        <v>380</v>
      </c>
      <c r="D604" s="55" t="s">
        <v>361</v>
      </c>
      <c r="E604" s="37" t="s">
        <v>414</v>
      </c>
      <c r="F604" s="17"/>
      <c r="G604" s="18" t="s">
        <v>415</v>
      </c>
      <c r="H604" s="51">
        <f t="shared" si="126"/>
        <v>398.7</v>
      </c>
      <c r="I604" s="51">
        <f t="shared" si="127"/>
        <v>398.7</v>
      </c>
      <c r="J604" s="51">
        <f t="shared" si="127"/>
        <v>398.7</v>
      </c>
    </row>
    <row r="605" spans="1:10" ht="72">
      <c r="A605" s="5"/>
      <c r="B605" s="5">
        <v>743</v>
      </c>
      <c r="C605" s="6" t="s">
        <v>380</v>
      </c>
      <c r="D605" s="55" t="s">
        <v>361</v>
      </c>
      <c r="E605" s="33" t="s">
        <v>540</v>
      </c>
      <c r="F605" s="5"/>
      <c r="G605" s="4" t="s">
        <v>541</v>
      </c>
      <c r="H605" s="51">
        <f t="shared" si="126"/>
        <v>398.7</v>
      </c>
      <c r="I605" s="51">
        <f t="shared" si="127"/>
        <v>398.7</v>
      </c>
      <c r="J605" s="51">
        <f t="shared" si="127"/>
        <v>398.7</v>
      </c>
    </row>
    <row r="606" spans="1:10" ht="48">
      <c r="A606" s="5"/>
      <c r="B606" s="5">
        <v>743</v>
      </c>
      <c r="C606" s="6" t="s">
        <v>380</v>
      </c>
      <c r="D606" s="55" t="s">
        <v>361</v>
      </c>
      <c r="E606" s="57" t="s">
        <v>550</v>
      </c>
      <c r="F606" s="58"/>
      <c r="G606" s="30" t="s">
        <v>551</v>
      </c>
      <c r="H606" s="51">
        <f t="shared" si="126"/>
        <v>398.7</v>
      </c>
      <c r="I606" s="51">
        <f t="shared" si="127"/>
        <v>398.7</v>
      </c>
      <c r="J606" s="51">
        <f t="shared" si="127"/>
        <v>398.7</v>
      </c>
    </row>
    <row r="607" spans="1:10" ht="36">
      <c r="A607" s="5"/>
      <c r="B607" s="5">
        <v>743</v>
      </c>
      <c r="C607" s="6" t="s">
        <v>380</v>
      </c>
      <c r="D607" s="55" t="s">
        <v>361</v>
      </c>
      <c r="E607" s="57" t="s">
        <v>552</v>
      </c>
      <c r="F607" s="58"/>
      <c r="G607" s="30" t="s">
        <v>553</v>
      </c>
      <c r="H607" s="51">
        <f t="shared" si="126"/>
        <v>398.7</v>
      </c>
      <c r="I607" s="51">
        <f t="shared" si="127"/>
        <v>398.7</v>
      </c>
      <c r="J607" s="51">
        <f t="shared" si="127"/>
        <v>398.7</v>
      </c>
    </row>
    <row r="608" spans="1:10" ht="48">
      <c r="A608" s="5"/>
      <c r="B608" s="5">
        <v>743</v>
      </c>
      <c r="C608" s="6" t="s">
        <v>380</v>
      </c>
      <c r="D608" s="55" t="s">
        <v>361</v>
      </c>
      <c r="E608" s="57" t="s">
        <v>552</v>
      </c>
      <c r="F608" s="22" t="s">
        <v>363</v>
      </c>
      <c r="G608" s="23" t="s">
        <v>364</v>
      </c>
      <c r="H608" s="51">
        <v>398.7</v>
      </c>
      <c r="I608" s="51">
        <v>398.7</v>
      </c>
      <c r="J608" s="51">
        <v>398.7</v>
      </c>
    </row>
    <row r="609" spans="1:11" ht="24">
      <c r="A609" s="5"/>
      <c r="B609" s="5">
        <v>743</v>
      </c>
      <c r="C609" s="9" t="s">
        <v>327</v>
      </c>
      <c r="D609" s="9" t="s">
        <v>343</v>
      </c>
      <c r="E609" s="42"/>
      <c r="F609" s="9"/>
      <c r="G609" s="10" t="s">
        <v>115</v>
      </c>
      <c r="H609" s="140">
        <f t="shared" ref="H609:J614" si="128">H610</f>
        <v>1045</v>
      </c>
      <c r="I609" s="140">
        <f t="shared" si="128"/>
        <v>1296</v>
      </c>
      <c r="J609" s="140">
        <f t="shared" si="128"/>
        <v>1296</v>
      </c>
    </row>
    <row r="610" spans="1:11" ht="36">
      <c r="A610" s="5"/>
      <c r="B610" s="5">
        <v>743</v>
      </c>
      <c r="C610" s="15" t="s">
        <v>327</v>
      </c>
      <c r="D610" s="15" t="s">
        <v>366</v>
      </c>
      <c r="E610" s="68"/>
      <c r="F610" s="15"/>
      <c r="G610" s="15" t="s">
        <v>116</v>
      </c>
      <c r="H610" s="62">
        <f t="shared" si="128"/>
        <v>1045</v>
      </c>
      <c r="I610" s="62">
        <f t="shared" si="128"/>
        <v>1296</v>
      </c>
      <c r="J610" s="62">
        <f t="shared" si="128"/>
        <v>1296</v>
      </c>
    </row>
    <row r="611" spans="1:11" ht="72">
      <c r="A611" s="5"/>
      <c r="B611" s="5">
        <v>743</v>
      </c>
      <c r="C611" s="17" t="s">
        <v>327</v>
      </c>
      <c r="D611" s="17" t="s">
        <v>366</v>
      </c>
      <c r="E611" s="14" t="s">
        <v>52</v>
      </c>
      <c r="F611" s="17"/>
      <c r="G611" s="18" t="s">
        <v>53</v>
      </c>
      <c r="H611" s="51">
        <f t="shared" si="128"/>
        <v>1045</v>
      </c>
      <c r="I611" s="51">
        <f t="shared" si="128"/>
        <v>1296</v>
      </c>
      <c r="J611" s="51">
        <f>J612</f>
        <v>1296</v>
      </c>
    </row>
    <row r="612" spans="1:11" ht="120">
      <c r="A612" s="5"/>
      <c r="B612" s="5">
        <v>743</v>
      </c>
      <c r="C612" s="5" t="s">
        <v>327</v>
      </c>
      <c r="D612" s="5" t="s">
        <v>366</v>
      </c>
      <c r="E612" s="6" t="s">
        <v>54</v>
      </c>
      <c r="F612" s="5"/>
      <c r="G612" s="4" t="s">
        <v>55</v>
      </c>
      <c r="H612" s="51">
        <f t="shared" si="128"/>
        <v>1045</v>
      </c>
      <c r="I612" s="51">
        <f t="shared" si="128"/>
        <v>1296</v>
      </c>
      <c r="J612" s="51">
        <f>J613</f>
        <v>1296</v>
      </c>
    </row>
    <row r="613" spans="1:11" ht="168">
      <c r="A613" s="5"/>
      <c r="B613" s="5">
        <v>743</v>
      </c>
      <c r="C613" s="5" t="s">
        <v>327</v>
      </c>
      <c r="D613" s="5" t="s">
        <v>366</v>
      </c>
      <c r="E613" s="6" t="s">
        <v>117</v>
      </c>
      <c r="F613" s="5"/>
      <c r="G613" s="4" t="s">
        <v>118</v>
      </c>
      <c r="H613" s="51">
        <f t="shared" si="128"/>
        <v>1045</v>
      </c>
      <c r="I613" s="51">
        <f t="shared" si="128"/>
        <v>1296</v>
      </c>
      <c r="J613" s="51">
        <f>J614</f>
        <v>1296</v>
      </c>
    </row>
    <row r="614" spans="1:11" ht="84">
      <c r="A614" s="5"/>
      <c r="B614" s="5">
        <v>743</v>
      </c>
      <c r="C614" s="5" t="s">
        <v>327</v>
      </c>
      <c r="D614" s="5" t="s">
        <v>366</v>
      </c>
      <c r="E614" s="6" t="s">
        <v>120</v>
      </c>
      <c r="F614" s="5"/>
      <c r="G614" s="4" t="s">
        <v>121</v>
      </c>
      <c r="H614" s="51">
        <f t="shared" si="128"/>
        <v>1045</v>
      </c>
      <c r="I614" s="51">
        <f>I615</f>
        <v>1296</v>
      </c>
      <c r="J614" s="51">
        <f>J615</f>
        <v>1296</v>
      </c>
    </row>
    <row r="615" spans="1:11" ht="48">
      <c r="A615" s="5"/>
      <c r="B615" s="5">
        <v>743</v>
      </c>
      <c r="C615" s="5" t="s">
        <v>327</v>
      </c>
      <c r="D615" s="5" t="s">
        <v>366</v>
      </c>
      <c r="E615" s="6" t="s">
        <v>120</v>
      </c>
      <c r="F615" s="22" t="s">
        <v>363</v>
      </c>
      <c r="G615" s="23" t="s">
        <v>364</v>
      </c>
      <c r="H615" s="51">
        <v>1045</v>
      </c>
      <c r="I615" s="51">
        <v>1296</v>
      </c>
      <c r="J615" s="51">
        <v>1296</v>
      </c>
    </row>
    <row r="616" spans="1:11" ht="48">
      <c r="A616" s="9">
        <v>7</v>
      </c>
      <c r="B616" s="9">
        <v>744</v>
      </c>
      <c r="C616" s="9"/>
      <c r="D616" s="9"/>
      <c r="E616" s="48"/>
      <c r="F616" s="43"/>
      <c r="G616" s="44" t="s">
        <v>255</v>
      </c>
      <c r="H616" s="11">
        <f>H617+H644</f>
        <v>426331.59999999992</v>
      </c>
      <c r="I616" s="11">
        <f>I617+I644</f>
        <v>403527.04599999997</v>
      </c>
      <c r="J616" s="11">
        <f>J617+J644</f>
        <v>403527.04599999997</v>
      </c>
      <c r="K616" s="11">
        <f>K617</f>
        <v>0</v>
      </c>
    </row>
    <row r="617" spans="1:11">
      <c r="A617" s="5"/>
      <c r="B617" s="5">
        <v>744</v>
      </c>
      <c r="C617" s="9" t="s">
        <v>580</v>
      </c>
      <c r="D617" s="9" t="s">
        <v>343</v>
      </c>
      <c r="E617" s="42"/>
      <c r="F617" s="5"/>
      <c r="G617" s="10" t="s">
        <v>581</v>
      </c>
      <c r="H617" s="140">
        <f>H618+H631+H637</f>
        <v>84922.909999999974</v>
      </c>
      <c r="I617" s="140">
        <f>I618+I631+I637</f>
        <v>71655.927999999985</v>
      </c>
      <c r="J617" s="140">
        <f>J618+J631+J637</f>
        <v>71655.927999999985</v>
      </c>
    </row>
    <row r="618" spans="1:11" ht="24">
      <c r="A618" s="5"/>
      <c r="B618" s="5">
        <v>744</v>
      </c>
      <c r="C618" s="26" t="s">
        <v>580</v>
      </c>
      <c r="D618" s="13" t="s">
        <v>361</v>
      </c>
      <c r="E618" s="13"/>
      <c r="F618" s="26"/>
      <c r="G618" s="15" t="s">
        <v>282</v>
      </c>
      <c r="H618" s="16">
        <f>H624+H619</f>
        <v>84181.514999999985</v>
      </c>
      <c r="I618" s="16">
        <f>I624+I619</f>
        <v>70914.532999999996</v>
      </c>
      <c r="J618" s="16">
        <f>J624+J619</f>
        <v>70914.532999999996</v>
      </c>
    </row>
    <row r="619" spans="1:11" ht="72">
      <c r="A619" s="5"/>
      <c r="B619" s="5">
        <v>744</v>
      </c>
      <c r="C619" s="6" t="s">
        <v>580</v>
      </c>
      <c r="D619" s="6" t="s">
        <v>361</v>
      </c>
      <c r="E619" s="14" t="s">
        <v>583</v>
      </c>
      <c r="F619" s="17"/>
      <c r="G619" s="18" t="s">
        <v>584</v>
      </c>
      <c r="H619" s="19">
        <f t="shared" ref="H619:J621" si="129">H620</f>
        <v>33298.038999999997</v>
      </c>
      <c r="I619" s="19">
        <f t="shared" si="129"/>
        <v>33298.038999999997</v>
      </c>
      <c r="J619" s="19">
        <f t="shared" si="129"/>
        <v>33298.038999999997</v>
      </c>
    </row>
    <row r="620" spans="1:11" ht="48">
      <c r="A620" s="5"/>
      <c r="B620" s="5">
        <v>744</v>
      </c>
      <c r="C620" s="6" t="s">
        <v>580</v>
      </c>
      <c r="D620" s="6" t="s">
        <v>361</v>
      </c>
      <c r="E620" s="6" t="s">
        <v>3</v>
      </c>
      <c r="F620" s="5"/>
      <c r="G620" s="4" t="s">
        <v>4</v>
      </c>
      <c r="H620" s="20">
        <f t="shared" si="129"/>
        <v>33298.038999999997</v>
      </c>
      <c r="I620" s="20">
        <f t="shared" si="129"/>
        <v>33298.038999999997</v>
      </c>
      <c r="J620" s="20">
        <f t="shared" si="129"/>
        <v>33298.038999999997</v>
      </c>
    </row>
    <row r="621" spans="1:11" ht="108">
      <c r="A621" s="5"/>
      <c r="B621" s="5">
        <v>744</v>
      </c>
      <c r="C621" s="6" t="s">
        <v>580</v>
      </c>
      <c r="D621" s="6" t="s">
        <v>361</v>
      </c>
      <c r="E621" s="6" t="s">
        <v>5</v>
      </c>
      <c r="F621" s="5"/>
      <c r="G621" s="4" t="s">
        <v>6</v>
      </c>
      <c r="H621" s="20">
        <f>H622</f>
        <v>33298.038999999997</v>
      </c>
      <c r="I621" s="20">
        <f t="shared" si="129"/>
        <v>33298.038999999997</v>
      </c>
      <c r="J621" s="20">
        <f t="shared" si="129"/>
        <v>33298.038999999997</v>
      </c>
    </row>
    <row r="622" spans="1:11" ht="84">
      <c r="A622" s="5"/>
      <c r="B622" s="5">
        <v>744</v>
      </c>
      <c r="C622" s="6" t="s">
        <v>580</v>
      </c>
      <c r="D622" s="6" t="s">
        <v>361</v>
      </c>
      <c r="E622" s="6" t="s">
        <v>7</v>
      </c>
      <c r="F622" s="5"/>
      <c r="G622" s="4" t="s">
        <v>8</v>
      </c>
      <c r="H622" s="20">
        <f>H623</f>
        <v>33298.038999999997</v>
      </c>
      <c r="I622" s="20">
        <f>I623</f>
        <v>33298.038999999997</v>
      </c>
      <c r="J622" s="20">
        <f>J623</f>
        <v>33298.038999999997</v>
      </c>
    </row>
    <row r="623" spans="1:11" ht="72">
      <c r="A623" s="5"/>
      <c r="B623" s="5">
        <v>744</v>
      </c>
      <c r="C623" s="6" t="s">
        <v>580</v>
      </c>
      <c r="D623" s="6" t="s">
        <v>361</v>
      </c>
      <c r="E623" s="6" t="s">
        <v>7</v>
      </c>
      <c r="F623" s="22" t="s">
        <v>402</v>
      </c>
      <c r="G623" s="23" t="s">
        <v>403</v>
      </c>
      <c r="H623" s="20">
        <v>33298.038999999997</v>
      </c>
      <c r="I623" s="20">
        <v>33298.038999999997</v>
      </c>
      <c r="J623" s="20">
        <v>33298.038999999997</v>
      </c>
    </row>
    <row r="624" spans="1:11" ht="72">
      <c r="A624" s="5"/>
      <c r="B624" s="5">
        <v>744</v>
      </c>
      <c r="C624" s="17" t="s">
        <v>580</v>
      </c>
      <c r="D624" s="14" t="s">
        <v>361</v>
      </c>
      <c r="E624" s="14" t="s">
        <v>9</v>
      </c>
      <c r="F624" s="17"/>
      <c r="G624" s="18" t="s">
        <v>10</v>
      </c>
      <c r="H624" s="19">
        <f t="shared" ref="H624:J625" si="130">H625</f>
        <v>50883.475999999995</v>
      </c>
      <c r="I624" s="19">
        <f t="shared" si="130"/>
        <v>37616.493999999999</v>
      </c>
      <c r="J624" s="19">
        <f t="shared" si="130"/>
        <v>37616.493999999999</v>
      </c>
    </row>
    <row r="625" spans="1:10" ht="60">
      <c r="A625" s="5"/>
      <c r="B625" s="5">
        <v>744</v>
      </c>
      <c r="C625" s="5" t="s">
        <v>580</v>
      </c>
      <c r="D625" s="6" t="s">
        <v>361</v>
      </c>
      <c r="E625" s="6" t="s">
        <v>11</v>
      </c>
      <c r="F625" s="5"/>
      <c r="G625" s="4" t="s">
        <v>12</v>
      </c>
      <c r="H625" s="20">
        <f>H626</f>
        <v>50883.475999999995</v>
      </c>
      <c r="I625" s="20">
        <f t="shared" si="130"/>
        <v>37616.493999999999</v>
      </c>
      <c r="J625" s="20">
        <f t="shared" si="130"/>
        <v>37616.493999999999</v>
      </c>
    </row>
    <row r="626" spans="1:10" ht="60">
      <c r="A626" s="5"/>
      <c r="B626" s="5">
        <v>744</v>
      </c>
      <c r="C626" s="5" t="s">
        <v>580</v>
      </c>
      <c r="D626" s="6" t="s">
        <v>361</v>
      </c>
      <c r="E626" s="6" t="s">
        <v>13</v>
      </c>
      <c r="F626" s="5"/>
      <c r="G626" s="4" t="s">
        <v>14</v>
      </c>
      <c r="H626" s="20">
        <f>H627+H629</f>
        <v>50883.475999999995</v>
      </c>
      <c r="I626" s="20">
        <f t="shared" ref="I626:J626" si="131">I627+I629</f>
        <v>37616.493999999999</v>
      </c>
      <c r="J626" s="20">
        <f t="shared" si="131"/>
        <v>37616.493999999999</v>
      </c>
    </row>
    <row r="627" spans="1:10" ht="48">
      <c r="A627" s="5"/>
      <c r="B627" s="5">
        <v>744</v>
      </c>
      <c r="C627" s="5" t="s">
        <v>580</v>
      </c>
      <c r="D627" s="6" t="s">
        <v>361</v>
      </c>
      <c r="E627" s="6" t="s">
        <v>15</v>
      </c>
      <c r="F627" s="5"/>
      <c r="G627" s="4" t="s">
        <v>16</v>
      </c>
      <c r="H627" s="20">
        <f>H628</f>
        <v>37616.493999999999</v>
      </c>
      <c r="I627" s="20">
        <f>I628</f>
        <v>37616.493999999999</v>
      </c>
      <c r="J627" s="20">
        <f>J628</f>
        <v>37616.493999999999</v>
      </c>
    </row>
    <row r="628" spans="1:10" ht="72">
      <c r="A628" s="5"/>
      <c r="B628" s="5">
        <v>744</v>
      </c>
      <c r="C628" s="5" t="s">
        <v>580</v>
      </c>
      <c r="D628" s="6" t="s">
        <v>361</v>
      </c>
      <c r="E628" s="6" t="s">
        <v>15</v>
      </c>
      <c r="F628" s="36" t="s">
        <v>402</v>
      </c>
      <c r="G628" s="23" t="s">
        <v>403</v>
      </c>
      <c r="H628" s="20">
        <v>37616.493999999999</v>
      </c>
      <c r="I628" s="20">
        <v>37616.493999999999</v>
      </c>
      <c r="J628" s="20">
        <v>37616.493999999999</v>
      </c>
    </row>
    <row r="629" spans="1:10" ht="96">
      <c r="A629" s="5"/>
      <c r="B629" s="5">
        <v>744</v>
      </c>
      <c r="C629" s="5" t="s">
        <v>580</v>
      </c>
      <c r="D629" s="6" t="s">
        <v>361</v>
      </c>
      <c r="E629" s="6" t="s">
        <v>614</v>
      </c>
      <c r="F629" s="5"/>
      <c r="G629" s="4" t="s">
        <v>615</v>
      </c>
      <c r="H629" s="20">
        <f>H630</f>
        <v>13266.982</v>
      </c>
      <c r="I629" s="20">
        <f>I630</f>
        <v>0</v>
      </c>
      <c r="J629" s="20">
        <f>J630</f>
        <v>0</v>
      </c>
    </row>
    <row r="630" spans="1:10" ht="72">
      <c r="A630" s="5"/>
      <c r="B630" s="5">
        <v>744</v>
      </c>
      <c r="C630" s="5" t="s">
        <v>580</v>
      </c>
      <c r="D630" s="6" t="s">
        <v>361</v>
      </c>
      <c r="E630" s="6" t="s">
        <v>614</v>
      </c>
      <c r="F630" s="22" t="s">
        <v>402</v>
      </c>
      <c r="G630" s="23" t="s">
        <v>403</v>
      </c>
      <c r="H630" s="20">
        <v>13266.982</v>
      </c>
      <c r="I630" s="20">
        <v>0</v>
      </c>
      <c r="J630" s="20">
        <v>0</v>
      </c>
    </row>
    <row r="631" spans="1:10" ht="60">
      <c r="A631" s="5"/>
      <c r="B631" s="5">
        <v>744</v>
      </c>
      <c r="C631" s="9" t="s">
        <v>580</v>
      </c>
      <c r="D631" s="26" t="s">
        <v>372</v>
      </c>
      <c r="E631" s="13"/>
      <c r="F631" s="26"/>
      <c r="G631" s="15" t="s">
        <v>17</v>
      </c>
      <c r="H631" s="16">
        <f t="shared" ref="H631:J632" si="132">H632</f>
        <v>77.900000000000006</v>
      </c>
      <c r="I631" s="16">
        <f t="shared" si="132"/>
        <v>77.900000000000006</v>
      </c>
      <c r="J631" s="16">
        <f t="shared" si="132"/>
        <v>77.900000000000006</v>
      </c>
    </row>
    <row r="632" spans="1:10" ht="72">
      <c r="A632" s="5"/>
      <c r="B632" s="5">
        <v>744</v>
      </c>
      <c r="C632" s="17" t="s">
        <v>580</v>
      </c>
      <c r="D632" s="17" t="s">
        <v>372</v>
      </c>
      <c r="E632" s="14" t="s">
        <v>9</v>
      </c>
      <c r="F632" s="17"/>
      <c r="G632" s="18" t="s">
        <v>10</v>
      </c>
      <c r="H632" s="19">
        <f t="shared" si="132"/>
        <v>77.900000000000006</v>
      </c>
      <c r="I632" s="19">
        <f t="shared" si="132"/>
        <v>77.900000000000006</v>
      </c>
      <c r="J632" s="19">
        <f t="shared" si="132"/>
        <v>77.900000000000006</v>
      </c>
    </row>
    <row r="633" spans="1:10" ht="60">
      <c r="A633" s="5"/>
      <c r="B633" s="5">
        <v>744</v>
      </c>
      <c r="C633" s="5" t="s">
        <v>580</v>
      </c>
      <c r="D633" s="5" t="s">
        <v>372</v>
      </c>
      <c r="E633" s="6" t="s">
        <v>11</v>
      </c>
      <c r="F633" s="5"/>
      <c r="G633" s="4" t="s">
        <v>12</v>
      </c>
      <c r="H633" s="20">
        <f>H635</f>
        <v>77.900000000000006</v>
      </c>
      <c r="I633" s="20">
        <f>I635</f>
        <v>77.900000000000006</v>
      </c>
      <c r="J633" s="20">
        <f>J635</f>
        <v>77.900000000000006</v>
      </c>
    </row>
    <row r="634" spans="1:10" ht="60">
      <c r="A634" s="5"/>
      <c r="B634" s="5">
        <v>744</v>
      </c>
      <c r="C634" s="5" t="s">
        <v>580</v>
      </c>
      <c r="D634" s="5" t="s">
        <v>372</v>
      </c>
      <c r="E634" s="6" t="s">
        <v>13</v>
      </c>
      <c r="F634" s="5"/>
      <c r="G634" s="4" t="s">
        <v>14</v>
      </c>
      <c r="H634" s="20">
        <f>H635</f>
        <v>77.900000000000006</v>
      </c>
      <c r="I634" s="20">
        <f>I635</f>
        <v>77.900000000000006</v>
      </c>
      <c r="J634" s="20">
        <f>J635</f>
        <v>77.900000000000006</v>
      </c>
    </row>
    <row r="635" spans="1:10" ht="60">
      <c r="A635" s="5"/>
      <c r="B635" s="5">
        <v>744</v>
      </c>
      <c r="C635" s="5" t="s">
        <v>580</v>
      </c>
      <c r="D635" s="5" t="s">
        <v>372</v>
      </c>
      <c r="E635" s="6" t="s">
        <v>18</v>
      </c>
      <c r="F635" s="24"/>
      <c r="G635" s="4" t="s">
        <v>17</v>
      </c>
      <c r="H635" s="20">
        <f>H636</f>
        <v>77.900000000000006</v>
      </c>
      <c r="I635" s="20">
        <f t="shared" ref="I635:J635" si="133">I636</f>
        <v>77.900000000000006</v>
      </c>
      <c r="J635" s="20">
        <f t="shared" si="133"/>
        <v>77.900000000000006</v>
      </c>
    </row>
    <row r="636" spans="1:10" ht="72">
      <c r="A636" s="5"/>
      <c r="B636" s="5">
        <v>744</v>
      </c>
      <c r="C636" s="5" t="s">
        <v>580</v>
      </c>
      <c r="D636" s="5" t="s">
        <v>372</v>
      </c>
      <c r="E636" s="6" t="s">
        <v>18</v>
      </c>
      <c r="F636" s="36" t="s">
        <v>402</v>
      </c>
      <c r="G636" s="23" t="s">
        <v>403</v>
      </c>
      <c r="H636" s="20">
        <v>77.900000000000006</v>
      </c>
      <c r="I636" s="20">
        <v>77.900000000000006</v>
      </c>
      <c r="J636" s="20">
        <v>77.900000000000006</v>
      </c>
    </row>
    <row r="637" spans="1:10">
      <c r="A637" s="5"/>
      <c r="B637" s="5">
        <v>744</v>
      </c>
      <c r="C637" s="26" t="s">
        <v>580</v>
      </c>
      <c r="D637" s="26" t="s">
        <v>580</v>
      </c>
      <c r="E637" s="13"/>
      <c r="F637" s="26"/>
      <c r="G637" s="15" t="s">
        <v>226</v>
      </c>
      <c r="H637" s="11">
        <f>H638</f>
        <v>663.495</v>
      </c>
      <c r="I637" s="11">
        <f t="shared" ref="I637:J640" si="134">I638</f>
        <v>663.495</v>
      </c>
      <c r="J637" s="11">
        <f t="shared" si="134"/>
        <v>663.495</v>
      </c>
    </row>
    <row r="638" spans="1:10" ht="72">
      <c r="A638" s="5"/>
      <c r="B638" s="5">
        <v>744</v>
      </c>
      <c r="C638" s="5" t="s">
        <v>580</v>
      </c>
      <c r="D638" s="5" t="s">
        <v>580</v>
      </c>
      <c r="E638" s="14" t="s">
        <v>583</v>
      </c>
      <c r="F638" s="17"/>
      <c r="G638" s="18" t="s">
        <v>584</v>
      </c>
      <c r="H638" s="20">
        <f>H639</f>
        <v>663.495</v>
      </c>
      <c r="I638" s="20">
        <f t="shared" si="134"/>
        <v>663.495</v>
      </c>
      <c r="J638" s="20">
        <f t="shared" si="134"/>
        <v>663.495</v>
      </c>
    </row>
    <row r="639" spans="1:10" ht="48">
      <c r="A639" s="5"/>
      <c r="B639" s="5">
        <v>744</v>
      </c>
      <c r="C639" s="5" t="s">
        <v>580</v>
      </c>
      <c r="D639" s="5" t="s">
        <v>580</v>
      </c>
      <c r="E639" s="6" t="s">
        <v>227</v>
      </c>
      <c r="F639" s="5"/>
      <c r="G639" s="4" t="s">
        <v>228</v>
      </c>
      <c r="H639" s="20">
        <f>H640</f>
        <v>663.495</v>
      </c>
      <c r="I639" s="20">
        <f t="shared" si="134"/>
        <v>663.495</v>
      </c>
      <c r="J639" s="20">
        <f t="shared" si="134"/>
        <v>663.495</v>
      </c>
    </row>
    <row r="640" spans="1:10" ht="84">
      <c r="A640" s="5"/>
      <c r="B640" s="5">
        <v>744</v>
      </c>
      <c r="C640" s="5" t="s">
        <v>580</v>
      </c>
      <c r="D640" s="5" t="s">
        <v>580</v>
      </c>
      <c r="E640" s="6" t="s">
        <v>229</v>
      </c>
      <c r="F640" s="5"/>
      <c r="G640" s="4" t="s">
        <v>230</v>
      </c>
      <c r="H640" s="20">
        <f>H641</f>
        <v>663.495</v>
      </c>
      <c r="I640" s="20">
        <f t="shared" si="134"/>
        <v>663.495</v>
      </c>
      <c r="J640" s="20">
        <f t="shared" si="134"/>
        <v>663.495</v>
      </c>
    </row>
    <row r="641" spans="1:11" ht="48">
      <c r="A641" s="5"/>
      <c r="B641" s="5">
        <v>744</v>
      </c>
      <c r="C641" s="5" t="s">
        <v>580</v>
      </c>
      <c r="D641" s="5" t="s">
        <v>580</v>
      </c>
      <c r="E641" s="6" t="s">
        <v>231</v>
      </c>
      <c r="F641" s="5"/>
      <c r="G641" s="4" t="s">
        <v>25</v>
      </c>
      <c r="H641" s="20">
        <f>H643+H642</f>
        <v>663.495</v>
      </c>
      <c r="I641" s="20">
        <f t="shared" ref="I641:J641" si="135">I643+I642</f>
        <v>663.495</v>
      </c>
      <c r="J641" s="20">
        <f t="shared" si="135"/>
        <v>663.495</v>
      </c>
    </row>
    <row r="642" spans="1:11" ht="144">
      <c r="A642" s="5"/>
      <c r="B642" s="5">
        <v>744</v>
      </c>
      <c r="C642" s="5" t="s">
        <v>580</v>
      </c>
      <c r="D642" s="5" t="s">
        <v>580</v>
      </c>
      <c r="E642" s="6" t="s">
        <v>231</v>
      </c>
      <c r="F642" s="22" t="s">
        <v>355</v>
      </c>
      <c r="G642" s="23" t="s">
        <v>356</v>
      </c>
      <c r="H642" s="20">
        <v>306.37</v>
      </c>
      <c r="I642" s="20">
        <v>306.37</v>
      </c>
      <c r="J642" s="20">
        <v>306.37</v>
      </c>
    </row>
    <row r="643" spans="1:11" ht="72">
      <c r="A643" s="5"/>
      <c r="B643" s="5">
        <v>744</v>
      </c>
      <c r="C643" s="5" t="s">
        <v>580</v>
      </c>
      <c r="D643" s="5" t="s">
        <v>580</v>
      </c>
      <c r="E643" s="6" t="s">
        <v>231</v>
      </c>
      <c r="F643" s="36" t="s">
        <v>402</v>
      </c>
      <c r="G643" s="23" t="s">
        <v>403</v>
      </c>
      <c r="H643" s="20">
        <v>357.125</v>
      </c>
      <c r="I643" s="20">
        <v>357.125</v>
      </c>
      <c r="J643" s="20">
        <v>357.125</v>
      </c>
    </row>
    <row r="644" spans="1:11" ht="24">
      <c r="A644" s="5"/>
      <c r="B644" s="5">
        <v>744</v>
      </c>
      <c r="C644" s="9" t="s">
        <v>449</v>
      </c>
      <c r="D644" s="9" t="s">
        <v>343</v>
      </c>
      <c r="E644" s="42"/>
      <c r="F644" s="9"/>
      <c r="G644" s="10" t="s">
        <v>31</v>
      </c>
      <c r="H644" s="11">
        <f>H645+H685</f>
        <v>341408.68999999994</v>
      </c>
      <c r="I644" s="11">
        <f>I645+I685</f>
        <v>331871.11800000002</v>
      </c>
      <c r="J644" s="11">
        <f>J645+J685</f>
        <v>331871.11800000002</v>
      </c>
    </row>
    <row r="645" spans="1:11">
      <c r="A645" s="5"/>
      <c r="B645" s="5">
        <v>744</v>
      </c>
      <c r="C645" s="26" t="s">
        <v>449</v>
      </c>
      <c r="D645" s="26" t="s">
        <v>342</v>
      </c>
      <c r="E645" s="13"/>
      <c r="F645" s="26"/>
      <c r="G645" s="15" t="s">
        <v>32</v>
      </c>
      <c r="H645" s="16">
        <f>H646+H680</f>
        <v>329722.59199999995</v>
      </c>
      <c r="I645" s="16">
        <f>I646+I680</f>
        <v>320185.02</v>
      </c>
      <c r="J645" s="16">
        <f>J646+J680</f>
        <v>320185.02</v>
      </c>
      <c r="K645" s="16">
        <f>K646</f>
        <v>0</v>
      </c>
    </row>
    <row r="646" spans="1:11" ht="72">
      <c r="A646" s="5"/>
      <c r="B646" s="5">
        <v>744</v>
      </c>
      <c r="C646" s="17" t="s">
        <v>449</v>
      </c>
      <c r="D646" s="17" t="s">
        <v>342</v>
      </c>
      <c r="E646" s="14" t="s">
        <v>9</v>
      </c>
      <c r="F646" s="17"/>
      <c r="G646" s="18" t="s">
        <v>10</v>
      </c>
      <c r="H646" s="19">
        <f>H647</f>
        <v>329395.10199999996</v>
      </c>
      <c r="I646" s="19">
        <f>I647</f>
        <v>320185.02</v>
      </c>
      <c r="J646" s="19">
        <f>J647</f>
        <v>320185.02</v>
      </c>
    </row>
    <row r="647" spans="1:11" ht="60">
      <c r="A647" s="5"/>
      <c r="B647" s="5">
        <v>744</v>
      </c>
      <c r="C647" s="5" t="s">
        <v>449</v>
      </c>
      <c r="D647" s="5" t="s">
        <v>342</v>
      </c>
      <c r="E647" s="6" t="s">
        <v>11</v>
      </c>
      <c r="F647" s="5"/>
      <c r="G647" s="4" t="s">
        <v>12</v>
      </c>
      <c r="H647" s="20">
        <f>H648+H659+H672+H676</f>
        <v>329395.10199999996</v>
      </c>
      <c r="I647" s="20">
        <f>I648+I659+I672+I676</f>
        <v>320185.02</v>
      </c>
      <c r="J647" s="20">
        <f>J648+J659+J672+J676</f>
        <v>320185.02</v>
      </c>
    </row>
    <row r="648" spans="1:11" ht="36">
      <c r="A648" s="5"/>
      <c r="B648" s="5">
        <v>744</v>
      </c>
      <c r="C648" s="5" t="s">
        <v>449</v>
      </c>
      <c r="D648" s="5" t="s">
        <v>342</v>
      </c>
      <c r="E648" s="6" t="s">
        <v>33</v>
      </c>
      <c r="F648" s="5"/>
      <c r="G648" s="4" t="s">
        <v>34</v>
      </c>
      <c r="H648" s="20">
        <f>H649+H651+H657+H653+H655</f>
        <v>58153.078999999998</v>
      </c>
      <c r="I648" s="20">
        <f t="shared" ref="I648:J648" si="136">I649+I651+I657+I653+I655</f>
        <v>57549.622000000003</v>
      </c>
      <c r="J648" s="20">
        <f t="shared" si="136"/>
        <v>57549.622000000003</v>
      </c>
    </row>
    <row r="649" spans="1:11" ht="60">
      <c r="A649" s="5"/>
      <c r="B649" s="5">
        <v>744</v>
      </c>
      <c r="C649" s="5" t="s">
        <v>449</v>
      </c>
      <c r="D649" s="5" t="s">
        <v>342</v>
      </c>
      <c r="E649" s="6" t="s">
        <v>35</v>
      </c>
      <c r="F649" s="22"/>
      <c r="G649" s="23" t="s">
        <v>36</v>
      </c>
      <c r="H649" s="20">
        <f>H650</f>
        <v>24844.99</v>
      </c>
      <c r="I649" s="20">
        <f>I650</f>
        <v>24844.99</v>
      </c>
      <c r="J649" s="20">
        <f>J650</f>
        <v>24844.99</v>
      </c>
    </row>
    <row r="650" spans="1:11" ht="72">
      <c r="A650" s="5"/>
      <c r="B650" s="5">
        <v>744</v>
      </c>
      <c r="C650" s="5" t="s">
        <v>449</v>
      </c>
      <c r="D650" s="5" t="s">
        <v>342</v>
      </c>
      <c r="E650" s="6" t="s">
        <v>35</v>
      </c>
      <c r="F650" s="36" t="s">
        <v>402</v>
      </c>
      <c r="G650" s="23" t="s">
        <v>403</v>
      </c>
      <c r="H650" s="20">
        <v>24844.99</v>
      </c>
      <c r="I650" s="20">
        <v>24844.99</v>
      </c>
      <c r="J650" s="20">
        <v>24844.99</v>
      </c>
    </row>
    <row r="651" spans="1:11" ht="48">
      <c r="A651" s="5"/>
      <c r="B651" s="5">
        <v>744</v>
      </c>
      <c r="C651" s="5" t="s">
        <v>449</v>
      </c>
      <c r="D651" s="5" t="s">
        <v>342</v>
      </c>
      <c r="E651" s="6" t="s">
        <v>630</v>
      </c>
      <c r="F651" s="5"/>
      <c r="G651" s="4" t="s">
        <v>629</v>
      </c>
      <c r="H651" s="20">
        <f>H652</f>
        <v>200</v>
      </c>
      <c r="I651" s="20">
        <f>I652</f>
        <v>200</v>
      </c>
      <c r="J651" s="20">
        <f>J652</f>
        <v>200</v>
      </c>
    </row>
    <row r="652" spans="1:11" ht="72">
      <c r="A652" s="5"/>
      <c r="B652" s="5">
        <v>744</v>
      </c>
      <c r="C652" s="5" t="s">
        <v>449</v>
      </c>
      <c r="D652" s="5" t="s">
        <v>342</v>
      </c>
      <c r="E652" s="6" t="s">
        <v>630</v>
      </c>
      <c r="F652" s="36" t="s">
        <v>402</v>
      </c>
      <c r="G652" s="23" t="s">
        <v>403</v>
      </c>
      <c r="H652" s="20">
        <v>200</v>
      </c>
      <c r="I652" s="20">
        <v>200</v>
      </c>
      <c r="J652" s="20">
        <v>200</v>
      </c>
    </row>
    <row r="653" spans="1:11" ht="60">
      <c r="A653" s="5"/>
      <c r="B653" s="5">
        <v>744</v>
      </c>
      <c r="C653" s="5" t="s">
        <v>449</v>
      </c>
      <c r="D653" s="5" t="s">
        <v>342</v>
      </c>
      <c r="E653" s="6" t="s">
        <v>616</v>
      </c>
      <c r="F653" s="36"/>
      <c r="G653" s="23" t="s">
        <v>617</v>
      </c>
      <c r="H653" s="20">
        <f>H654</f>
        <v>405.17899999999997</v>
      </c>
      <c r="I653" s="20">
        <f t="shared" ref="I653:J653" si="137">I654</f>
        <v>0</v>
      </c>
      <c r="J653" s="20">
        <f t="shared" si="137"/>
        <v>0</v>
      </c>
    </row>
    <row r="654" spans="1:11" ht="72">
      <c r="A654" s="5"/>
      <c r="B654" s="5">
        <v>744</v>
      </c>
      <c r="C654" s="5" t="s">
        <v>449</v>
      </c>
      <c r="D654" s="5" t="s">
        <v>342</v>
      </c>
      <c r="E654" s="6" t="s">
        <v>616</v>
      </c>
      <c r="F654" s="36" t="s">
        <v>402</v>
      </c>
      <c r="G654" s="23" t="s">
        <v>403</v>
      </c>
      <c r="H654" s="20">
        <v>405.17899999999997</v>
      </c>
      <c r="I654" s="20">
        <v>0</v>
      </c>
      <c r="J654" s="20">
        <v>0</v>
      </c>
    </row>
    <row r="655" spans="1:11" ht="48">
      <c r="A655" s="5"/>
      <c r="B655" s="5">
        <v>744</v>
      </c>
      <c r="C655" s="5" t="s">
        <v>449</v>
      </c>
      <c r="D655" s="5" t="s">
        <v>342</v>
      </c>
      <c r="E655" s="6" t="s">
        <v>632</v>
      </c>
      <c r="F655" s="36"/>
      <c r="G655" s="23" t="s">
        <v>631</v>
      </c>
      <c r="H655" s="20">
        <f>H656</f>
        <v>198.27799999999999</v>
      </c>
      <c r="I655" s="20">
        <f>I656</f>
        <v>0</v>
      </c>
      <c r="J655" s="20">
        <f>J656</f>
        <v>0</v>
      </c>
    </row>
    <row r="656" spans="1:11" ht="72">
      <c r="A656" s="5"/>
      <c r="B656" s="5">
        <v>744</v>
      </c>
      <c r="C656" s="5" t="s">
        <v>449</v>
      </c>
      <c r="D656" s="5" t="s">
        <v>342</v>
      </c>
      <c r="E656" s="6" t="s">
        <v>632</v>
      </c>
      <c r="F656" s="36" t="s">
        <v>402</v>
      </c>
      <c r="G656" s="23" t="s">
        <v>403</v>
      </c>
      <c r="H656" s="20">
        <v>198.27799999999999</v>
      </c>
      <c r="I656" s="20">
        <v>0</v>
      </c>
      <c r="J656" s="20">
        <v>0</v>
      </c>
    </row>
    <row r="657" spans="1:11" ht="48.75" customHeight="1">
      <c r="A657" s="5"/>
      <c r="B657" s="5">
        <v>744</v>
      </c>
      <c r="C657" s="5" t="s">
        <v>449</v>
      </c>
      <c r="D657" s="5" t="s">
        <v>342</v>
      </c>
      <c r="E657" s="6" t="s">
        <v>37</v>
      </c>
      <c r="F657" s="5"/>
      <c r="G657" s="4" t="s">
        <v>38</v>
      </c>
      <c r="H657" s="20">
        <f>H658</f>
        <v>32504.632000000001</v>
      </c>
      <c r="I657" s="20">
        <f t="shared" ref="I657:J657" si="138">I658</f>
        <v>32504.632000000001</v>
      </c>
      <c r="J657" s="20">
        <f t="shared" si="138"/>
        <v>32504.632000000001</v>
      </c>
    </row>
    <row r="658" spans="1:11" ht="72">
      <c r="A658" s="5"/>
      <c r="B658" s="5">
        <v>744</v>
      </c>
      <c r="C658" s="5" t="s">
        <v>449</v>
      </c>
      <c r="D658" s="5" t="s">
        <v>342</v>
      </c>
      <c r="E658" s="6" t="s">
        <v>37</v>
      </c>
      <c r="F658" s="22" t="s">
        <v>402</v>
      </c>
      <c r="G658" s="23" t="s">
        <v>403</v>
      </c>
      <c r="H658" s="20">
        <v>32504.632000000001</v>
      </c>
      <c r="I658" s="20">
        <v>32504.632000000001</v>
      </c>
      <c r="J658" s="20">
        <v>32504.632000000001</v>
      </c>
    </row>
    <row r="659" spans="1:11" ht="24">
      <c r="A659" s="5"/>
      <c r="B659" s="5">
        <v>744</v>
      </c>
      <c r="C659" s="5" t="s">
        <v>449</v>
      </c>
      <c r="D659" s="5" t="s">
        <v>342</v>
      </c>
      <c r="E659" s="6" t="s">
        <v>39</v>
      </c>
      <c r="F659" s="5"/>
      <c r="G659" s="4" t="s">
        <v>40</v>
      </c>
      <c r="H659" s="20">
        <f>H660+H662+H666+H669</f>
        <v>257166.81699999998</v>
      </c>
      <c r="I659" s="20">
        <f t="shared" ref="I659:J659" si="139">I660+I662+I666+I669</f>
        <v>252402.11199999999</v>
      </c>
      <c r="J659" s="20">
        <f t="shared" si="139"/>
        <v>252402.11199999999</v>
      </c>
      <c r="K659" s="20" t="e">
        <f>K660+K662+K666+#REF!+K669</f>
        <v>#REF!</v>
      </c>
    </row>
    <row r="660" spans="1:11" ht="60">
      <c r="A660" s="5"/>
      <c r="B660" s="5">
        <v>744</v>
      </c>
      <c r="C660" s="5" t="s">
        <v>449</v>
      </c>
      <c r="D660" s="5" t="s">
        <v>342</v>
      </c>
      <c r="E660" s="6" t="s">
        <v>41</v>
      </c>
      <c r="F660" s="5"/>
      <c r="G660" s="25" t="s">
        <v>42</v>
      </c>
      <c r="H660" s="20">
        <f>H661</f>
        <v>57443.046999999999</v>
      </c>
      <c r="I660" s="20">
        <f t="shared" ref="I660:J660" si="140">I661</f>
        <v>57443.046999999999</v>
      </c>
      <c r="J660" s="20">
        <f t="shared" si="140"/>
        <v>57443.046999999999</v>
      </c>
    </row>
    <row r="661" spans="1:11" ht="72">
      <c r="A661" s="5"/>
      <c r="B661" s="5">
        <v>744</v>
      </c>
      <c r="C661" s="5" t="s">
        <v>449</v>
      </c>
      <c r="D661" s="5" t="s">
        <v>342</v>
      </c>
      <c r="E661" s="6" t="s">
        <v>41</v>
      </c>
      <c r="F661" s="36" t="s">
        <v>402</v>
      </c>
      <c r="G661" s="23" t="s">
        <v>403</v>
      </c>
      <c r="H661" s="20">
        <v>57443.046999999999</v>
      </c>
      <c r="I661" s="20">
        <v>57443.046999999999</v>
      </c>
      <c r="J661" s="20">
        <v>57443.046999999999</v>
      </c>
    </row>
    <row r="662" spans="1:11" ht="60">
      <c r="A662" s="5"/>
      <c r="B662" s="5">
        <v>744</v>
      </c>
      <c r="C662" s="5" t="s">
        <v>449</v>
      </c>
      <c r="D662" s="5" t="s">
        <v>342</v>
      </c>
      <c r="E662" s="6" t="s">
        <v>43</v>
      </c>
      <c r="F662" s="5"/>
      <c r="G662" s="25" t="s">
        <v>44</v>
      </c>
      <c r="H662" s="20">
        <f>H663+H664+H665</f>
        <v>57243.116999999998</v>
      </c>
      <c r="I662" s="20">
        <f>I663+I664+I665</f>
        <v>57243.116999999998</v>
      </c>
      <c r="J662" s="20">
        <f>J663+J664+J665</f>
        <v>57243.116999999998</v>
      </c>
    </row>
    <row r="663" spans="1:11" ht="144">
      <c r="A663" s="5"/>
      <c r="B663" s="5">
        <v>744</v>
      </c>
      <c r="C663" s="5" t="s">
        <v>449</v>
      </c>
      <c r="D663" s="5" t="s">
        <v>342</v>
      </c>
      <c r="E663" s="6" t="s">
        <v>43</v>
      </c>
      <c r="F663" s="22" t="s">
        <v>355</v>
      </c>
      <c r="G663" s="23" t="s">
        <v>356</v>
      </c>
      <c r="H663" s="20">
        <v>39930.618999999999</v>
      </c>
      <c r="I663" s="20">
        <v>39930.618999999999</v>
      </c>
      <c r="J663" s="20">
        <v>39930.618999999999</v>
      </c>
    </row>
    <row r="664" spans="1:11" ht="48">
      <c r="A664" s="5"/>
      <c r="B664" s="5">
        <v>744</v>
      </c>
      <c r="C664" s="5" t="s">
        <v>449</v>
      </c>
      <c r="D664" s="5" t="s">
        <v>342</v>
      </c>
      <c r="E664" s="6" t="s">
        <v>43</v>
      </c>
      <c r="F664" s="22" t="s">
        <v>363</v>
      </c>
      <c r="G664" s="23" t="s">
        <v>364</v>
      </c>
      <c r="H664" s="20">
        <v>16642.206999999999</v>
      </c>
      <c r="I664" s="20">
        <v>16642.206999999999</v>
      </c>
      <c r="J664" s="20">
        <v>16642.206999999999</v>
      </c>
    </row>
    <row r="665" spans="1:11" ht="24">
      <c r="A665" s="5"/>
      <c r="B665" s="5">
        <v>744</v>
      </c>
      <c r="C665" s="5" t="s">
        <v>449</v>
      </c>
      <c r="D665" s="5" t="s">
        <v>342</v>
      </c>
      <c r="E665" s="6" t="s">
        <v>43</v>
      </c>
      <c r="F665" s="5" t="s">
        <v>394</v>
      </c>
      <c r="G665" s="4" t="s">
        <v>387</v>
      </c>
      <c r="H665" s="20">
        <v>670.29100000000005</v>
      </c>
      <c r="I665" s="20">
        <v>670.29100000000005</v>
      </c>
      <c r="J665" s="20">
        <v>670.29100000000005</v>
      </c>
    </row>
    <row r="666" spans="1:11" ht="60">
      <c r="A666" s="5"/>
      <c r="B666" s="5">
        <v>744</v>
      </c>
      <c r="C666" s="5" t="s">
        <v>449</v>
      </c>
      <c r="D666" s="5" t="s">
        <v>342</v>
      </c>
      <c r="E666" s="6" t="s">
        <v>45</v>
      </c>
      <c r="F666" s="5"/>
      <c r="G666" s="4" t="s">
        <v>46</v>
      </c>
      <c r="H666" s="20">
        <f>H668+H667</f>
        <v>5577.3050000000003</v>
      </c>
      <c r="I666" s="20">
        <f t="shared" ref="I666:J666" si="141">I668+I667</f>
        <v>812.6</v>
      </c>
      <c r="J666" s="20">
        <f t="shared" si="141"/>
        <v>812.6</v>
      </c>
    </row>
    <row r="667" spans="1:11" ht="48">
      <c r="A667" s="5"/>
      <c r="B667" s="5">
        <v>744</v>
      </c>
      <c r="C667" s="5" t="s">
        <v>449</v>
      </c>
      <c r="D667" s="5" t="s">
        <v>342</v>
      </c>
      <c r="E667" s="6" t="s">
        <v>45</v>
      </c>
      <c r="F667" s="22" t="s">
        <v>363</v>
      </c>
      <c r="G667" s="23" t="s">
        <v>364</v>
      </c>
      <c r="H667" s="20">
        <v>1479.3050000000001</v>
      </c>
      <c r="I667" s="20">
        <v>812.6</v>
      </c>
      <c r="J667" s="20">
        <v>812.6</v>
      </c>
    </row>
    <row r="668" spans="1:11" ht="72">
      <c r="A668" s="5"/>
      <c r="B668" s="5">
        <v>744</v>
      </c>
      <c r="C668" s="5" t="s">
        <v>449</v>
      </c>
      <c r="D668" s="5" t="s">
        <v>342</v>
      </c>
      <c r="E668" s="6" t="s">
        <v>45</v>
      </c>
      <c r="F668" s="36" t="s">
        <v>402</v>
      </c>
      <c r="G668" s="23" t="s">
        <v>403</v>
      </c>
      <c r="H668" s="20">
        <v>4098</v>
      </c>
      <c r="I668" s="20">
        <v>0</v>
      </c>
      <c r="J668" s="20">
        <v>0</v>
      </c>
    </row>
    <row r="669" spans="1:11" ht="72">
      <c r="A669" s="5"/>
      <c r="B669" s="5">
        <v>744</v>
      </c>
      <c r="C669" s="5" t="s">
        <v>449</v>
      </c>
      <c r="D669" s="5" t="s">
        <v>342</v>
      </c>
      <c r="E669" s="6" t="s">
        <v>47</v>
      </c>
      <c r="F669" s="5"/>
      <c r="G669" s="4" t="s">
        <v>48</v>
      </c>
      <c r="H669" s="20">
        <f>H670+H671</f>
        <v>136903.348</v>
      </c>
      <c r="I669" s="20">
        <f>I670+I671</f>
        <v>136903.348</v>
      </c>
      <c r="J669" s="20">
        <f>J670+J671</f>
        <v>136903.348</v>
      </c>
    </row>
    <row r="670" spans="1:11" ht="144">
      <c r="A670" s="5"/>
      <c r="B670" s="5">
        <v>744</v>
      </c>
      <c r="C670" s="5" t="s">
        <v>449</v>
      </c>
      <c r="D670" s="5" t="s">
        <v>342</v>
      </c>
      <c r="E670" s="6" t="s">
        <v>47</v>
      </c>
      <c r="F670" s="22" t="s">
        <v>355</v>
      </c>
      <c r="G670" s="23" t="s">
        <v>356</v>
      </c>
      <c r="H670" s="20">
        <v>47995.612999999998</v>
      </c>
      <c r="I670" s="20">
        <v>47995.612999999998</v>
      </c>
      <c r="J670" s="20">
        <v>47995.612999999998</v>
      </c>
    </row>
    <row r="671" spans="1:11" ht="72">
      <c r="A671" s="5"/>
      <c r="B671" s="5">
        <v>744</v>
      </c>
      <c r="C671" s="5" t="s">
        <v>449</v>
      </c>
      <c r="D671" s="5" t="s">
        <v>342</v>
      </c>
      <c r="E671" s="6" t="s">
        <v>47</v>
      </c>
      <c r="F671" s="22" t="s">
        <v>402</v>
      </c>
      <c r="G671" s="23" t="s">
        <v>403</v>
      </c>
      <c r="H671" s="20">
        <v>88907.735000000001</v>
      </c>
      <c r="I671" s="20">
        <v>88907.735000000001</v>
      </c>
      <c r="J671" s="20">
        <v>88907.735000000001</v>
      </c>
    </row>
    <row r="672" spans="1:11" ht="48">
      <c r="A672" s="5"/>
      <c r="B672" s="5">
        <v>744</v>
      </c>
      <c r="C672" s="5" t="s">
        <v>449</v>
      </c>
      <c r="D672" s="5" t="s">
        <v>342</v>
      </c>
      <c r="E672" s="6" t="s">
        <v>49</v>
      </c>
      <c r="F672" s="5"/>
      <c r="G672" s="4" t="s">
        <v>50</v>
      </c>
      <c r="H672" s="20">
        <f>H673</f>
        <v>10233.286</v>
      </c>
      <c r="I672" s="20">
        <f>I673</f>
        <v>10233.286</v>
      </c>
      <c r="J672" s="20">
        <f>J673</f>
        <v>10233.286</v>
      </c>
    </row>
    <row r="673" spans="1:10" ht="108">
      <c r="A673" s="5"/>
      <c r="B673" s="5">
        <v>744</v>
      </c>
      <c r="C673" s="5" t="s">
        <v>449</v>
      </c>
      <c r="D673" s="5" t="s">
        <v>342</v>
      </c>
      <c r="E673" s="6" t="s">
        <v>51</v>
      </c>
      <c r="F673" s="5"/>
      <c r="G673" s="4" t="s">
        <v>586</v>
      </c>
      <c r="H673" s="20">
        <f>H674+H675</f>
        <v>10233.286</v>
      </c>
      <c r="I673" s="20">
        <f>I674+I675</f>
        <v>10233.286</v>
      </c>
      <c r="J673" s="20">
        <f>J674+J675</f>
        <v>10233.286</v>
      </c>
    </row>
    <row r="674" spans="1:10" ht="48">
      <c r="A674" s="5"/>
      <c r="B674" s="5">
        <v>744</v>
      </c>
      <c r="C674" s="5" t="s">
        <v>449</v>
      </c>
      <c r="D674" s="5" t="s">
        <v>342</v>
      </c>
      <c r="E674" s="6" t="s">
        <v>51</v>
      </c>
      <c r="F674" s="22" t="s">
        <v>363</v>
      </c>
      <c r="G674" s="23" t="s">
        <v>364</v>
      </c>
      <c r="H674" s="20">
        <v>963.2</v>
      </c>
      <c r="I674" s="20">
        <v>963.2</v>
      </c>
      <c r="J674" s="20">
        <v>963.2</v>
      </c>
    </row>
    <row r="675" spans="1:10" ht="72">
      <c r="A675" s="5"/>
      <c r="B675" s="5">
        <v>744</v>
      </c>
      <c r="C675" s="5" t="s">
        <v>449</v>
      </c>
      <c r="D675" s="5" t="s">
        <v>342</v>
      </c>
      <c r="E675" s="6" t="s">
        <v>51</v>
      </c>
      <c r="F675" s="36" t="s">
        <v>402</v>
      </c>
      <c r="G675" s="23" t="s">
        <v>403</v>
      </c>
      <c r="H675" s="20">
        <v>9270.0859999999993</v>
      </c>
      <c r="I675" s="20">
        <v>9270.0859999999993</v>
      </c>
      <c r="J675" s="20">
        <v>9270.0859999999993</v>
      </c>
    </row>
    <row r="676" spans="1:10" ht="48">
      <c r="A676" s="5"/>
      <c r="B676" s="5">
        <v>744</v>
      </c>
      <c r="C676" s="5" t="s">
        <v>449</v>
      </c>
      <c r="D676" s="5" t="s">
        <v>342</v>
      </c>
      <c r="E676" s="6" t="s">
        <v>300</v>
      </c>
      <c r="F676" s="5"/>
      <c r="G676" s="4" t="s">
        <v>299</v>
      </c>
      <c r="H676" s="20">
        <f>H677</f>
        <v>3841.92</v>
      </c>
      <c r="I676" s="20">
        <f t="shared" ref="I676:J676" si="142">I677</f>
        <v>0</v>
      </c>
      <c r="J676" s="20">
        <f t="shared" si="142"/>
        <v>0</v>
      </c>
    </row>
    <row r="677" spans="1:10" ht="60">
      <c r="A677" s="5"/>
      <c r="B677" s="5">
        <v>744</v>
      </c>
      <c r="C677" s="5" t="s">
        <v>449</v>
      </c>
      <c r="D677" s="5" t="s">
        <v>342</v>
      </c>
      <c r="E677" s="6" t="s">
        <v>648</v>
      </c>
      <c r="F677" s="26"/>
      <c r="G677" s="4" t="s">
        <v>260</v>
      </c>
      <c r="H677" s="20">
        <f>H678+H679</f>
        <v>3841.92</v>
      </c>
      <c r="I677" s="20">
        <f t="shared" ref="I677:J677" si="143">I678+I679</f>
        <v>0</v>
      </c>
      <c r="J677" s="20">
        <f t="shared" si="143"/>
        <v>0</v>
      </c>
    </row>
    <row r="678" spans="1:10" ht="48">
      <c r="A678" s="5"/>
      <c r="B678" s="5">
        <v>744</v>
      </c>
      <c r="C678" s="5" t="s">
        <v>449</v>
      </c>
      <c r="D678" s="5" t="s">
        <v>342</v>
      </c>
      <c r="E678" s="6" t="s">
        <v>648</v>
      </c>
      <c r="F678" s="22" t="s">
        <v>363</v>
      </c>
      <c r="G678" s="23" t="s">
        <v>364</v>
      </c>
      <c r="H678" s="20">
        <v>1346.7159999999999</v>
      </c>
      <c r="I678" s="20">
        <v>0</v>
      </c>
      <c r="J678" s="20">
        <v>0</v>
      </c>
    </row>
    <row r="679" spans="1:10" ht="72">
      <c r="A679" s="5"/>
      <c r="B679" s="5">
        <v>744</v>
      </c>
      <c r="C679" s="5" t="s">
        <v>449</v>
      </c>
      <c r="D679" s="5" t="s">
        <v>342</v>
      </c>
      <c r="E679" s="6" t="s">
        <v>648</v>
      </c>
      <c r="F679" s="36" t="s">
        <v>402</v>
      </c>
      <c r="G679" s="23" t="s">
        <v>403</v>
      </c>
      <c r="H679" s="20">
        <v>2495.2040000000002</v>
      </c>
      <c r="I679" s="20">
        <v>0</v>
      </c>
      <c r="J679" s="20">
        <v>0</v>
      </c>
    </row>
    <row r="680" spans="1:10" ht="36">
      <c r="A680" s="5"/>
      <c r="B680" s="5">
        <v>744</v>
      </c>
      <c r="C680" s="5" t="s">
        <v>449</v>
      </c>
      <c r="D680" s="5" t="s">
        <v>342</v>
      </c>
      <c r="E680" s="6" t="s">
        <v>357</v>
      </c>
      <c r="F680" s="5"/>
      <c r="G680" s="4" t="s">
        <v>358</v>
      </c>
      <c r="H680" s="51">
        <f>H681</f>
        <v>327.49</v>
      </c>
      <c r="I680" s="51">
        <f>I681</f>
        <v>0</v>
      </c>
      <c r="J680" s="51">
        <f>J681</f>
        <v>0</v>
      </c>
    </row>
    <row r="681" spans="1:10" ht="120">
      <c r="A681" s="5"/>
      <c r="B681" s="5">
        <v>744</v>
      </c>
      <c r="C681" s="5" t="s">
        <v>449</v>
      </c>
      <c r="D681" s="5" t="s">
        <v>342</v>
      </c>
      <c r="E681" s="6" t="s">
        <v>279</v>
      </c>
      <c r="F681" s="24"/>
      <c r="G681" s="25" t="s">
        <v>281</v>
      </c>
      <c r="H681" s="51">
        <f>H682</f>
        <v>327.49</v>
      </c>
      <c r="I681" s="51">
        <f t="shared" ref="I681:J681" si="144">I682</f>
        <v>0</v>
      </c>
      <c r="J681" s="51">
        <f t="shared" si="144"/>
        <v>0</v>
      </c>
    </row>
    <row r="682" spans="1:10" ht="84">
      <c r="A682" s="5"/>
      <c r="B682" s="5">
        <v>744</v>
      </c>
      <c r="C682" s="5" t="s">
        <v>449</v>
      </c>
      <c r="D682" s="5" t="s">
        <v>342</v>
      </c>
      <c r="E682" s="6" t="s">
        <v>280</v>
      </c>
      <c r="F682" s="24"/>
      <c r="G682" s="25" t="s">
        <v>278</v>
      </c>
      <c r="H682" s="51">
        <f>H684+H683</f>
        <v>327.49</v>
      </c>
      <c r="I682" s="51">
        <f t="shared" ref="I682:J682" si="145">I684+I683</f>
        <v>0</v>
      </c>
      <c r="J682" s="51">
        <f t="shared" si="145"/>
        <v>0</v>
      </c>
    </row>
    <row r="683" spans="1:10" ht="48">
      <c r="A683" s="5"/>
      <c r="B683" s="5">
        <v>744</v>
      </c>
      <c r="C683" s="5" t="s">
        <v>449</v>
      </c>
      <c r="D683" s="5" t="s">
        <v>342</v>
      </c>
      <c r="E683" s="6" t="s">
        <v>280</v>
      </c>
      <c r="F683" s="22" t="s">
        <v>363</v>
      </c>
      <c r="G683" s="23" t="s">
        <v>364</v>
      </c>
      <c r="H683" s="51">
        <v>212.5</v>
      </c>
      <c r="I683" s="51">
        <v>0</v>
      </c>
      <c r="J683" s="51">
        <v>0</v>
      </c>
    </row>
    <row r="684" spans="1:10" ht="72">
      <c r="A684" s="5"/>
      <c r="B684" s="5">
        <v>744</v>
      </c>
      <c r="C684" s="5" t="s">
        <v>449</v>
      </c>
      <c r="D684" s="5" t="s">
        <v>342</v>
      </c>
      <c r="E684" s="6" t="s">
        <v>280</v>
      </c>
      <c r="F684" s="36" t="s">
        <v>402</v>
      </c>
      <c r="G684" s="23" t="s">
        <v>403</v>
      </c>
      <c r="H684" s="51">
        <v>114.99</v>
      </c>
      <c r="I684" s="51">
        <v>0</v>
      </c>
      <c r="J684" s="51">
        <v>0</v>
      </c>
    </row>
    <row r="685" spans="1:10" ht="36">
      <c r="A685" s="5"/>
      <c r="B685" s="9">
        <v>744</v>
      </c>
      <c r="C685" s="9" t="s">
        <v>449</v>
      </c>
      <c r="D685" s="42" t="s">
        <v>366</v>
      </c>
      <c r="E685" s="42"/>
      <c r="F685" s="9"/>
      <c r="G685" s="10" t="s">
        <v>57</v>
      </c>
      <c r="H685" s="11">
        <f t="shared" ref="H685:J687" si="146">H686</f>
        <v>11686.098</v>
      </c>
      <c r="I685" s="11">
        <f t="shared" si="146"/>
        <v>11686.098</v>
      </c>
      <c r="J685" s="11">
        <f t="shared" si="146"/>
        <v>11686.098</v>
      </c>
    </row>
    <row r="686" spans="1:10" ht="72">
      <c r="A686" s="5"/>
      <c r="B686" s="5">
        <v>744</v>
      </c>
      <c r="C686" s="17" t="s">
        <v>449</v>
      </c>
      <c r="D686" s="14" t="s">
        <v>366</v>
      </c>
      <c r="E686" s="14" t="s">
        <v>9</v>
      </c>
      <c r="F686" s="17"/>
      <c r="G686" s="18" t="s">
        <v>10</v>
      </c>
      <c r="H686" s="19">
        <f t="shared" si="146"/>
        <v>11686.098</v>
      </c>
      <c r="I686" s="19">
        <f t="shared" si="146"/>
        <v>11686.098</v>
      </c>
      <c r="J686" s="19">
        <f t="shared" si="146"/>
        <v>11686.098</v>
      </c>
    </row>
    <row r="687" spans="1:10" ht="24">
      <c r="A687" s="5"/>
      <c r="B687" s="5">
        <v>744</v>
      </c>
      <c r="C687" s="5" t="s">
        <v>449</v>
      </c>
      <c r="D687" s="6" t="s">
        <v>366</v>
      </c>
      <c r="E687" s="6" t="s">
        <v>58</v>
      </c>
      <c r="F687" s="5"/>
      <c r="G687" s="4" t="s">
        <v>350</v>
      </c>
      <c r="H687" s="20">
        <f t="shared" si="146"/>
        <v>11686.098</v>
      </c>
      <c r="I687" s="20">
        <f t="shared" si="146"/>
        <v>11686.098</v>
      </c>
      <c r="J687" s="20">
        <f t="shared" si="146"/>
        <v>11686.098</v>
      </c>
    </row>
    <row r="688" spans="1:10" ht="36">
      <c r="A688" s="5"/>
      <c r="B688" s="5">
        <v>744</v>
      </c>
      <c r="C688" s="5" t="s">
        <v>449</v>
      </c>
      <c r="D688" s="6" t="s">
        <v>366</v>
      </c>
      <c r="E688" s="6" t="s">
        <v>59</v>
      </c>
      <c r="F688" s="5"/>
      <c r="G688" s="4" t="s">
        <v>60</v>
      </c>
      <c r="H688" s="20">
        <f>H689+H692</f>
        <v>11686.098</v>
      </c>
      <c r="I688" s="20">
        <f t="shared" ref="I688:J688" si="147">I689+I692</f>
        <v>11686.098</v>
      </c>
      <c r="J688" s="20">
        <f t="shared" si="147"/>
        <v>11686.098</v>
      </c>
    </row>
    <row r="689" spans="1:10" ht="84">
      <c r="A689" s="5"/>
      <c r="B689" s="5">
        <v>744</v>
      </c>
      <c r="C689" s="188" t="s">
        <v>449</v>
      </c>
      <c r="D689" s="189" t="s">
        <v>366</v>
      </c>
      <c r="E689" s="21" t="s">
        <v>284</v>
      </c>
      <c r="F689" s="5"/>
      <c r="G689" s="4" t="s">
        <v>419</v>
      </c>
      <c r="H689" s="20">
        <f>H690+H691</f>
        <v>8780.0339999999997</v>
      </c>
      <c r="I689" s="20">
        <f>I690+I691</f>
        <v>8780.0339999999997</v>
      </c>
      <c r="J689" s="20">
        <f>J690+J691</f>
        <v>8780.0339999999997</v>
      </c>
    </row>
    <row r="690" spans="1:10" ht="144">
      <c r="A690" s="5"/>
      <c r="B690" s="5">
        <v>744</v>
      </c>
      <c r="C690" s="5" t="s">
        <v>449</v>
      </c>
      <c r="D690" s="6" t="s">
        <v>366</v>
      </c>
      <c r="E690" s="27" t="s">
        <v>284</v>
      </c>
      <c r="F690" s="22" t="s">
        <v>355</v>
      </c>
      <c r="G690" s="23" t="s">
        <v>356</v>
      </c>
      <c r="H690" s="20">
        <v>8680.884</v>
      </c>
      <c r="I690" s="20">
        <v>8680.884</v>
      </c>
      <c r="J690" s="20">
        <v>8680.884</v>
      </c>
    </row>
    <row r="691" spans="1:10" ht="48">
      <c r="A691" s="5"/>
      <c r="B691" s="5">
        <v>744</v>
      </c>
      <c r="C691" s="5" t="s">
        <v>449</v>
      </c>
      <c r="D691" s="6" t="s">
        <v>366</v>
      </c>
      <c r="E691" s="27" t="s">
        <v>284</v>
      </c>
      <c r="F691" s="22" t="s">
        <v>363</v>
      </c>
      <c r="G691" s="23" t="s">
        <v>364</v>
      </c>
      <c r="H691" s="20">
        <v>99.15</v>
      </c>
      <c r="I691" s="20">
        <v>99.15</v>
      </c>
      <c r="J691" s="20">
        <v>99.15</v>
      </c>
    </row>
    <row r="692" spans="1:10" ht="84">
      <c r="A692" s="5"/>
      <c r="B692" s="5">
        <v>744</v>
      </c>
      <c r="C692" s="190" t="s">
        <v>449</v>
      </c>
      <c r="D692" s="181" t="s">
        <v>366</v>
      </c>
      <c r="E692" s="65" t="s">
        <v>283</v>
      </c>
      <c r="F692" s="24"/>
      <c r="G692" s="25" t="s">
        <v>371</v>
      </c>
      <c r="H692" s="20">
        <f>H693</f>
        <v>2906.0639999999999</v>
      </c>
      <c r="I692" s="20">
        <f>I693</f>
        <v>2906.0639999999999</v>
      </c>
      <c r="J692" s="20">
        <f>J693</f>
        <v>2906.0639999999999</v>
      </c>
    </row>
    <row r="693" spans="1:10" ht="144">
      <c r="A693" s="5"/>
      <c r="B693" s="5">
        <v>744</v>
      </c>
      <c r="C693" s="5" t="s">
        <v>449</v>
      </c>
      <c r="D693" s="6" t="s">
        <v>366</v>
      </c>
      <c r="E693" s="46" t="s">
        <v>283</v>
      </c>
      <c r="F693" s="22" t="s">
        <v>355</v>
      </c>
      <c r="G693" s="23" t="s">
        <v>356</v>
      </c>
      <c r="H693" s="20">
        <v>2906.0639999999999</v>
      </c>
      <c r="I693" s="20">
        <v>2906.0639999999999</v>
      </c>
      <c r="J693" s="20">
        <v>2906.0639999999999</v>
      </c>
    </row>
    <row r="694" spans="1:10" ht="60">
      <c r="A694" s="9">
        <v>8</v>
      </c>
      <c r="B694" s="9">
        <v>745</v>
      </c>
      <c r="C694" s="9"/>
      <c r="D694" s="9"/>
      <c r="E694" s="48"/>
      <c r="F694" s="43"/>
      <c r="G694" s="44" t="s">
        <v>256</v>
      </c>
      <c r="H694" s="11">
        <f>H695+H737</f>
        <v>182279.55599999998</v>
      </c>
      <c r="I694" s="11">
        <f>I695+I737</f>
        <v>43750.244999999995</v>
      </c>
      <c r="J694" s="11">
        <f>J695+J737</f>
        <v>43750.244999999995</v>
      </c>
    </row>
    <row r="695" spans="1:10" ht="24">
      <c r="A695" s="9"/>
      <c r="B695" s="5">
        <v>745</v>
      </c>
      <c r="C695" s="13" t="s">
        <v>372</v>
      </c>
      <c r="D695" s="13" t="s">
        <v>343</v>
      </c>
      <c r="E695" s="74"/>
      <c r="F695" s="75"/>
      <c r="G695" s="10" t="s">
        <v>508</v>
      </c>
      <c r="H695" s="11">
        <f>H696+H704+H725+H719</f>
        <v>174403.05999999997</v>
      </c>
      <c r="I695" s="11">
        <f>I696+I704+I725+I719</f>
        <v>43750.244999999995</v>
      </c>
      <c r="J695" s="11">
        <f>J696+J704+J725+J719</f>
        <v>43750.244999999995</v>
      </c>
    </row>
    <row r="696" spans="1:10">
      <c r="A696" s="9"/>
      <c r="B696" s="5">
        <v>745</v>
      </c>
      <c r="C696" s="13" t="s">
        <v>372</v>
      </c>
      <c r="D696" s="13" t="s">
        <v>342</v>
      </c>
      <c r="E696" s="49"/>
      <c r="F696" s="13"/>
      <c r="G696" s="15" t="s">
        <v>509</v>
      </c>
      <c r="H696" s="16">
        <f>H697</f>
        <v>17392.941999999999</v>
      </c>
      <c r="I696" s="16">
        <f>I697</f>
        <v>8204.56</v>
      </c>
      <c r="J696" s="16">
        <f>J697</f>
        <v>8204.56</v>
      </c>
    </row>
    <row r="697" spans="1:10" ht="96">
      <c r="A697" s="9"/>
      <c r="B697" s="5">
        <v>745</v>
      </c>
      <c r="C697" s="14" t="s">
        <v>372</v>
      </c>
      <c r="D697" s="14" t="s">
        <v>342</v>
      </c>
      <c r="E697" s="37" t="s">
        <v>510</v>
      </c>
      <c r="F697" s="17"/>
      <c r="G697" s="18" t="s">
        <v>511</v>
      </c>
      <c r="H697" s="19">
        <f t="shared" ref="H697:J698" si="148">H698</f>
        <v>17392.941999999999</v>
      </c>
      <c r="I697" s="19">
        <f t="shared" si="148"/>
        <v>8204.56</v>
      </c>
      <c r="J697" s="19">
        <f t="shared" si="148"/>
        <v>8204.56</v>
      </c>
    </row>
    <row r="698" spans="1:10" ht="84">
      <c r="A698" s="9"/>
      <c r="B698" s="5">
        <v>745</v>
      </c>
      <c r="C698" s="6" t="s">
        <v>372</v>
      </c>
      <c r="D698" s="6" t="s">
        <v>342</v>
      </c>
      <c r="E698" s="33" t="s">
        <v>512</v>
      </c>
      <c r="F698" s="5"/>
      <c r="G698" s="4" t="s">
        <v>513</v>
      </c>
      <c r="H698" s="20">
        <f>H699</f>
        <v>17392.941999999999</v>
      </c>
      <c r="I698" s="20">
        <f t="shared" si="148"/>
        <v>8204.56</v>
      </c>
      <c r="J698" s="20">
        <f t="shared" si="148"/>
        <v>8204.56</v>
      </c>
    </row>
    <row r="699" spans="1:10" ht="48">
      <c r="A699" s="9"/>
      <c r="B699" s="5">
        <v>745</v>
      </c>
      <c r="C699" s="6" t="s">
        <v>372</v>
      </c>
      <c r="D699" s="6" t="s">
        <v>342</v>
      </c>
      <c r="E699" s="33" t="s">
        <v>514</v>
      </c>
      <c r="F699" s="5"/>
      <c r="G699" s="4" t="s">
        <v>515</v>
      </c>
      <c r="H699" s="20">
        <f>H700+H702</f>
        <v>17392.941999999999</v>
      </c>
      <c r="I699" s="20">
        <f>I700+I702</f>
        <v>8204.56</v>
      </c>
      <c r="J699" s="20">
        <f>J700+J702</f>
        <v>8204.56</v>
      </c>
    </row>
    <row r="700" spans="1:10" ht="84">
      <c r="A700" s="9"/>
      <c r="B700" s="5">
        <v>745</v>
      </c>
      <c r="C700" s="6" t="s">
        <v>372</v>
      </c>
      <c r="D700" s="6" t="s">
        <v>342</v>
      </c>
      <c r="E700" s="33" t="s">
        <v>516</v>
      </c>
      <c r="F700" s="5"/>
      <c r="G700" s="4" t="s">
        <v>517</v>
      </c>
      <c r="H700" s="20">
        <f>H701</f>
        <v>4484.7219999999998</v>
      </c>
      <c r="I700" s="20">
        <f>I701</f>
        <v>4484.7219999999998</v>
      </c>
      <c r="J700" s="20">
        <f>J701</f>
        <v>4484.7219999999998</v>
      </c>
    </row>
    <row r="701" spans="1:10" ht="48">
      <c r="A701" s="9"/>
      <c r="B701" s="5">
        <v>745</v>
      </c>
      <c r="C701" s="6" t="s">
        <v>372</v>
      </c>
      <c r="D701" s="6" t="s">
        <v>342</v>
      </c>
      <c r="E701" s="33" t="s">
        <v>516</v>
      </c>
      <c r="F701" s="22" t="s">
        <v>363</v>
      </c>
      <c r="G701" s="23" t="s">
        <v>364</v>
      </c>
      <c r="H701" s="20">
        <v>4484.7219999999998</v>
      </c>
      <c r="I701" s="20">
        <v>4484.7219999999998</v>
      </c>
      <c r="J701" s="20">
        <v>4484.7219999999998</v>
      </c>
    </row>
    <row r="702" spans="1:10" ht="72">
      <c r="A702" s="9"/>
      <c r="B702" s="5">
        <v>745</v>
      </c>
      <c r="C702" s="6" t="s">
        <v>372</v>
      </c>
      <c r="D702" s="6" t="s">
        <v>342</v>
      </c>
      <c r="E702" s="33" t="s">
        <v>518</v>
      </c>
      <c r="F702" s="6"/>
      <c r="G702" s="4" t="s">
        <v>519</v>
      </c>
      <c r="H702" s="20">
        <f>H703</f>
        <v>12908.22</v>
      </c>
      <c r="I702" s="20">
        <f t="shared" ref="I702:J702" si="149">I703</f>
        <v>3719.8380000000002</v>
      </c>
      <c r="J702" s="20">
        <f t="shared" si="149"/>
        <v>3719.8380000000002</v>
      </c>
    </row>
    <row r="703" spans="1:10" ht="48">
      <c r="A703" s="9"/>
      <c r="B703" s="5">
        <v>745</v>
      </c>
      <c r="C703" s="6" t="s">
        <v>372</v>
      </c>
      <c r="D703" s="6" t="s">
        <v>342</v>
      </c>
      <c r="E703" s="33" t="s">
        <v>518</v>
      </c>
      <c r="F703" s="22" t="s">
        <v>363</v>
      </c>
      <c r="G703" s="23" t="s">
        <v>364</v>
      </c>
      <c r="H703" s="20">
        <v>12908.22</v>
      </c>
      <c r="I703" s="20">
        <v>3719.8380000000002</v>
      </c>
      <c r="J703" s="20">
        <v>3719.8380000000002</v>
      </c>
    </row>
    <row r="704" spans="1:10" ht="24">
      <c r="A704" s="9"/>
      <c r="B704" s="5">
        <v>745</v>
      </c>
      <c r="C704" s="13" t="s">
        <v>372</v>
      </c>
      <c r="D704" s="13" t="s">
        <v>345</v>
      </c>
      <c r="E704" s="49"/>
      <c r="F704" s="26"/>
      <c r="G704" s="15" t="s">
        <v>520</v>
      </c>
      <c r="H704" s="16">
        <f>H705</f>
        <v>118668.121</v>
      </c>
      <c r="I704" s="16">
        <f t="shared" ref="H704:J705" si="150">I705</f>
        <v>5296.4359999999997</v>
      </c>
      <c r="J704" s="16">
        <f t="shared" si="150"/>
        <v>5296.4359999999997</v>
      </c>
    </row>
    <row r="705" spans="1:11" ht="96">
      <c r="A705" s="9"/>
      <c r="B705" s="5">
        <v>745</v>
      </c>
      <c r="C705" s="14" t="s">
        <v>372</v>
      </c>
      <c r="D705" s="14" t="s">
        <v>345</v>
      </c>
      <c r="E705" s="37" t="s">
        <v>510</v>
      </c>
      <c r="F705" s="17"/>
      <c r="G705" s="18" t="s">
        <v>511</v>
      </c>
      <c r="H705" s="19">
        <f t="shared" si="150"/>
        <v>118668.121</v>
      </c>
      <c r="I705" s="19">
        <f t="shared" si="150"/>
        <v>5296.4359999999997</v>
      </c>
      <c r="J705" s="19">
        <f t="shared" si="150"/>
        <v>5296.4359999999997</v>
      </c>
    </row>
    <row r="706" spans="1:11" ht="84">
      <c r="A706" s="9"/>
      <c r="B706" s="5">
        <v>745</v>
      </c>
      <c r="C706" s="6" t="s">
        <v>372</v>
      </c>
      <c r="D706" s="6" t="s">
        <v>345</v>
      </c>
      <c r="E706" s="33" t="s">
        <v>512</v>
      </c>
      <c r="F706" s="5"/>
      <c r="G706" s="4" t="s">
        <v>513</v>
      </c>
      <c r="H706" s="20">
        <f>H707+H710</f>
        <v>118668.121</v>
      </c>
      <c r="I706" s="20">
        <f>I707+I710</f>
        <v>5296.4359999999997</v>
      </c>
      <c r="J706" s="20">
        <f>J707+J710</f>
        <v>5296.4359999999997</v>
      </c>
      <c r="K706" s="20">
        <f>K707+K710</f>
        <v>0</v>
      </c>
    </row>
    <row r="707" spans="1:11" ht="60">
      <c r="A707" s="9"/>
      <c r="B707" s="5">
        <v>745</v>
      </c>
      <c r="C707" s="6" t="s">
        <v>372</v>
      </c>
      <c r="D707" s="6" t="s">
        <v>345</v>
      </c>
      <c r="E707" s="33" t="s">
        <v>521</v>
      </c>
      <c r="F707" s="5"/>
      <c r="G707" s="4" t="s">
        <v>522</v>
      </c>
      <c r="H707" s="20">
        <f t="shared" ref="H707:J708" si="151">H708</f>
        <v>4016.4360000000001</v>
      </c>
      <c r="I707" s="20">
        <f t="shared" si="151"/>
        <v>4016.4360000000001</v>
      </c>
      <c r="J707" s="20">
        <f t="shared" si="151"/>
        <v>4016.4360000000001</v>
      </c>
    </row>
    <row r="708" spans="1:11" ht="60">
      <c r="A708" s="9"/>
      <c r="B708" s="5">
        <v>745</v>
      </c>
      <c r="C708" s="6" t="s">
        <v>372</v>
      </c>
      <c r="D708" s="6" t="s">
        <v>345</v>
      </c>
      <c r="E708" s="27" t="s">
        <v>523</v>
      </c>
      <c r="F708" s="5"/>
      <c r="G708" s="4" t="s">
        <v>524</v>
      </c>
      <c r="H708" s="20">
        <f t="shared" si="151"/>
        <v>4016.4360000000001</v>
      </c>
      <c r="I708" s="20">
        <f t="shared" si="151"/>
        <v>4016.4360000000001</v>
      </c>
      <c r="J708" s="20">
        <f t="shared" si="151"/>
        <v>4016.4360000000001</v>
      </c>
    </row>
    <row r="709" spans="1:11" ht="48">
      <c r="A709" s="9"/>
      <c r="B709" s="5">
        <v>745</v>
      </c>
      <c r="C709" s="6" t="s">
        <v>372</v>
      </c>
      <c r="D709" s="6" t="s">
        <v>345</v>
      </c>
      <c r="E709" s="27" t="s">
        <v>523</v>
      </c>
      <c r="F709" s="22" t="s">
        <v>363</v>
      </c>
      <c r="G709" s="23" t="s">
        <v>364</v>
      </c>
      <c r="H709" s="20">
        <v>4016.4360000000001</v>
      </c>
      <c r="I709" s="20">
        <v>4016.4360000000001</v>
      </c>
      <c r="J709" s="20">
        <v>4016.4360000000001</v>
      </c>
      <c r="K709" s="20" t="e">
        <f>#REF!</f>
        <v>#REF!</v>
      </c>
    </row>
    <row r="710" spans="1:11" ht="60">
      <c r="A710" s="9"/>
      <c r="B710" s="5">
        <v>745</v>
      </c>
      <c r="C710" s="6" t="s">
        <v>372</v>
      </c>
      <c r="D710" s="6" t="s">
        <v>345</v>
      </c>
      <c r="E710" s="33" t="s">
        <v>526</v>
      </c>
      <c r="F710" s="5"/>
      <c r="G710" s="4" t="s">
        <v>527</v>
      </c>
      <c r="H710" s="50">
        <f>H711+H714+H717</f>
        <v>114651.685</v>
      </c>
      <c r="I710" s="50">
        <f t="shared" ref="I710:J710" si="152">I711+I714+I717</f>
        <v>1280</v>
      </c>
      <c r="J710" s="50">
        <f t="shared" si="152"/>
        <v>1280</v>
      </c>
    </row>
    <row r="711" spans="1:11" ht="84">
      <c r="A711" s="9"/>
      <c r="B711" s="5">
        <v>745</v>
      </c>
      <c r="C711" s="6" t="s">
        <v>372</v>
      </c>
      <c r="D711" s="6" t="s">
        <v>345</v>
      </c>
      <c r="E711" s="33" t="s">
        <v>529</v>
      </c>
      <c r="F711" s="5"/>
      <c r="G711" s="4" t="s">
        <v>530</v>
      </c>
      <c r="H711" s="51">
        <f>H712+H713</f>
        <v>21304.719999999998</v>
      </c>
      <c r="I711" s="51">
        <f t="shared" ref="I711:J711" si="153">I712+I713</f>
        <v>600</v>
      </c>
      <c r="J711" s="51">
        <f t="shared" si="153"/>
        <v>600</v>
      </c>
    </row>
    <row r="712" spans="1:11" ht="48">
      <c r="A712" s="9"/>
      <c r="B712" s="5">
        <v>745</v>
      </c>
      <c r="C712" s="6" t="s">
        <v>372</v>
      </c>
      <c r="D712" s="6" t="s">
        <v>345</v>
      </c>
      <c r="E712" s="33" t="s">
        <v>529</v>
      </c>
      <c r="F712" s="22" t="s">
        <v>363</v>
      </c>
      <c r="G712" s="23" t="s">
        <v>364</v>
      </c>
      <c r="H712" s="51">
        <v>2789.5129999999999</v>
      </c>
      <c r="I712" s="52">
        <v>600</v>
      </c>
      <c r="J712" s="52">
        <v>600</v>
      </c>
    </row>
    <row r="713" spans="1:11" ht="48">
      <c r="A713" s="9"/>
      <c r="B713" s="5">
        <v>745</v>
      </c>
      <c r="C713" s="6" t="s">
        <v>372</v>
      </c>
      <c r="D713" s="6" t="s">
        <v>345</v>
      </c>
      <c r="E713" s="33" t="s">
        <v>529</v>
      </c>
      <c r="F713" s="5">
        <v>400</v>
      </c>
      <c r="G713" s="4" t="s">
        <v>525</v>
      </c>
      <c r="H713" s="51">
        <v>18515.206999999999</v>
      </c>
      <c r="I713" s="52">
        <v>0</v>
      </c>
      <c r="J713" s="52">
        <v>0</v>
      </c>
    </row>
    <row r="714" spans="1:11" ht="72">
      <c r="A714" s="9"/>
      <c r="B714" s="5">
        <v>745</v>
      </c>
      <c r="C714" s="6" t="s">
        <v>372</v>
      </c>
      <c r="D714" s="6" t="s">
        <v>345</v>
      </c>
      <c r="E714" s="33" t="s">
        <v>531</v>
      </c>
      <c r="F714" s="5"/>
      <c r="G714" s="4" t="s">
        <v>532</v>
      </c>
      <c r="H714" s="51">
        <f>H715+H716</f>
        <v>70346.964999999997</v>
      </c>
      <c r="I714" s="51">
        <f t="shared" ref="I714:J714" si="154">I715+I716</f>
        <v>680</v>
      </c>
      <c r="J714" s="51">
        <f t="shared" si="154"/>
        <v>680</v>
      </c>
    </row>
    <row r="715" spans="1:11" ht="48">
      <c r="A715" s="9"/>
      <c r="B715" s="5">
        <v>745</v>
      </c>
      <c r="C715" s="6" t="s">
        <v>372</v>
      </c>
      <c r="D715" s="6" t="s">
        <v>345</v>
      </c>
      <c r="E715" s="33" t="s">
        <v>531</v>
      </c>
      <c r="F715" s="22" t="s">
        <v>363</v>
      </c>
      <c r="G715" s="23" t="s">
        <v>364</v>
      </c>
      <c r="H715" s="51">
        <v>54800.298000000003</v>
      </c>
      <c r="I715" s="51">
        <v>680</v>
      </c>
      <c r="J715" s="51">
        <v>680</v>
      </c>
    </row>
    <row r="716" spans="1:11" ht="48">
      <c r="A716" s="9"/>
      <c r="B716" s="5">
        <v>745</v>
      </c>
      <c r="C716" s="6" t="s">
        <v>372</v>
      </c>
      <c r="D716" s="6" t="s">
        <v>345</v>
      </c>
      <c r="E716" s="33" t="s">
        <v>531</v>
      </c>
      <c r="F716" s="5">
        <v>400</v>
      </c>
      <c r="G716" s="4" t="s">
        <v>525</v>
      </c>
      <c r="H716" s="51">
        <v>15546.666999999999</v>
      </c>
      <c r="I716" s="51">
        <v>0</v>
      </c>
      <c r="J716" s="51">
        <v>0</v>
      </c>
    </row>
    <row r="717" spans="1:11" ht="72">
      <c r="A717" s="9"/>
      <c r="B717" s="5">
        <v>745</v>
      </c>
      <c r="C717" s="6" t="s">
        <v>372</v>
      </c>
      <c r="D717" s="6" t="s">
        <v>345</v>
      </c>
      <c r="E717" s="33" t="s">
        <v>640</v>
      </c>
      <c r="F717" s="5"/>
      <c r="G717" s="4" t="s">
        <v>639</v>
      </c>
      <c r="H717" s="51">
        <f>H718</f>
        <v>23000</v>
      </c>
      <c r="I717" s="51">
        <f t="shared" ref="I717:J717" si="155">I718</f>
        <v>0</v>
      </c>
      <c r="J717" s="51">
        <f t="shared" si="155"/>
        <v>0</v>
      </c>
    </row>
    <row r="718" spans="1:11" ht="48">
      <c r="A718" s="9"/>
      <c r="B718" s="5">
        <v>745</v>
      </c>
      <c r="C718" s="6" t="s">
        <v>372</v>
      </c>
      <c r="D718" s="6" t="s">
        <v>345</v>
      </c>
      <c r="E718" s="33" t="s">
        <v>640</v>
      </c>
      <c r="F718" s="22" t="s">
        <v>363</v>
      </c>
      <c r="G718" s="23" t="s">
        <v>364</v>
      </c>
      <c r="H718" s="51">
        <v>23000</v>
      </c>
      <c r="I718" s="51">
        <v>0</v>
      </c>
      <c r="J718" s="51">
        <v>0</v>
      </c>
    </row>
    <row r="719" spans="1:11">
      <c r="A719" s="9"/>
      <c r="B719" s="5">
        <v>745</v>
      </c>
      <c r="C719" s="13" t="s">
        <v>372</v>
      </c>
      <c r="D719" s="13" t="s">
        <v>361</v>
      </c>
      <c r="E719" s="49"/>
      <c r="F719" s="26"/>
      <c r="G719" s="15" t="s">
        <v>533</v>
      </c>
      <c r="H719" s="140">
        <f>H720</f>
        <v>8047.1480000000001</v>
      </c>
      <c r="I719" s="140">
        <f t="shared" ref="I719:J723" si="156">I720</f>
        <v>0</v>
      </c>
      <c r="J719" s="140">
        <f t="shared" si="156"/>
        <v>0</v>
      </c>
    </row>
    <row r="720" spans="1:11" ht="72">
      <c r="A720" s="9"/>
      <c r="B720" s="5">
        <v>745</v>
      </c>
      <c r="C720" s="14" t="s">
        <v>372</v>
      </c>
      <c r="D720" s="14" t="s">
        <v>361</v>
      </c>
      <c r="E720" s="37" t="s">
        <v>414</v>
      </c>
      <c r="F720" s="17"/>
      <c r="G720" s="18" t="s">
        <v>415</v>
      </c>
      <c r="H720" s="51">
        <f>H721</f>
        <v>8047.1480000000001</v>
      </c>
      <c r="I720" s="51">
        <f t="shared" si="156"/>
        <v>0</v>
      </c>
      <c r="J720" s="51">
        <f t="shared" si="156"/>
        <v>0</v>
      </c>
    </row>
    <row r="721" spans="1:11" ht="72">
      <c r="A721" s="9"/>
      <c r="B721" s="5">
        <v>745</v>
      </c>
      <c r="C721" s="6" t="s">
        <v>372</v>
      </c>
      <c r="D721" s="6" t="s">
        <v>361</v>
      </c>
      <c r="E721" s="33" t="s">
        <v>540</v>
      </c>
      <c r="F721" s="5"/>
      <c r="G721" s="4" t="s">
        <v>541</v>
      </c>
      <c r="H721" s="51">
        <f>H722</f>
        <v>8047.1480000000001</v>
      </c>
      <c r="I721" s="51">
        <f t="shared" si="156"/>
        <v>0</v>
      </c>
      <c r="J721" s="51">
        <f t="shared" si="156"/>
        <v>0</v>
      </c>
    </row>
    <row r="722" spans="1:11" ht="84">
      <c r="A722" s="9"/>
      <c r="B722" s="5">
        <v>745</v>
      </c>
      <c r="C722" s="6" t="s">
        <v>372</v>
      </c>
      <c r="D722" s="55" t="s">
        <v>361</v>
      </c>
      <c r="E722" s="57" t="s">
        <v>560</v>
      </c>
      <c r="F722" s="58"/>
      <c r="G722" s="30" t="s">
        <v>561</v>
      </c>
      <c r="H722" s="51">
        <f>H723</f>
        <v>8047.1480000000001</v>
      </c>
      <c r="I722" s="51">
        <f t="shared" si="156"/>
        <v>0</v>
      </c>
      <c r="J722" s="51">
        <f t="shared" si="156"/>
        <v>0</v>
      </c>
    </row>
    <row r="723" spans="1:11" ht="48">
      <c r="A723" s="9"/>
      <c r="B723" s="5">
        <v>745</v>
      </c>
      <c r="C723" s="6" t="s">
        <v>372</v>
      </c>
      <c r="D723" s="55" t="s">
        <v>361</v>
      </c>
      <c r="E723" s="57" t="s">
        <v>562</v>
      </c>
      <c r="F723" s="58"/>
      <c r="G723" s="30" t="s">
        <v>563</v>
      </c>
      <c r="H723" s="51">
        <f>H724</f>
        <v>8047.1480000000001</v>
      </c>
      <c r="I723" s="51">
        <f t="shared" si="156"/>
        <v>0</v>
      </c>
      <c r="J723" s="51">
        <f t="shared" si="156"/>
        <v>0</v>
      </c>
      <c r="K723" s="51" t="e">
        <f>#REF!+K724</f>
        <v>#REF!</v>
      </c>
    </row>
    <row r="724" spans="1:11" ht="48">
      <c r="A724" s="9"/>
      <c r="B724" s="5">
        <v>745</v>
      </c>
      <c r="C724" s="6" t="s">
        <v>372</v>
      </c>
      <c r="D724" s="55" t="s">
        <v>361</v>
      </c>
      <c r="E724" s="57" t="s">
        <v>562</v>
      </c>
      <c r="F724" s="5">
        <v>400</v>
      </c>
      <c r="G724" s="4" t="s">
        <v>525</v>
      </c>
      <c r="H724" s="51">
        <v>8047.1480000000001</v>
      </c>
      <c r="I724" s="52">
        <v>0</v>
      </c>
      <c r="J724" s="52">
        <v>0</v>
      </c>
    </row>
    <row r="725" spans="1:11" ht="48">
      <c r="A725" s="5"/>
      <c r="B725" s="5">
        <v>745</v>
      </c>
      <c r="C725" s="13" t="s">
        <v>372</v>
      </c>
      <c r="D725" s="13" t="s">
        <v>372</v>
      </c>
      <c r="E725" s="59"/>
      <c r="F725" s="60"/>
      <c r="G725" s="61" t="s">
        <v>574</v>
      </c>
      <c r="H725" s="62">
        <f t="shared" ref="H725:J727" si="157">H726</f>
        <v>30294.848999999998</v>
      </c>
      <c r="I725" s="62">
        <f t="shared" si="157"/>
        <v>30249.248999999996</v>
      </c>
      <c r="J725" s="62">
        <f t="shared" si="157"/>
        <v>30249.248999999996</v>
      </c>
    </row>
    <row r="726" spans="1:11" ht="96">
      <c r="A726" s="5"/>
      <c r="B726" s="5">
        <v>745</v>
      </c>
      <c r="C726" s="6" t="s">
        <v>372</v>
      </c>
      <c r="D726" s="14" t="s">
        <v>372</v>
      </c>
      <c r="E726" s="37" t="s">
        <v>510</v>
      </c>
      <c r="F726" s="17"/>
      <c r="G726" s="18" t="s">
        <v>575</v>
      </c>
      <c r="H726" s="63">
        <f t="shared" si="157"/>
        <v>30294.848999999998</v>
      </c>
      <c r="I726" s="63">
        <f t="shared" si="157"/>
        <v>30249.248999999996</v>
      </c>
      <c r="J726" s="63">
        <f t="shared" si="157"/>
        <v>30249.248999999996</v>
      </c>
    </row>
    <row r="727" spans="1:11" ht="24">
      <c r="A727" s="5"/>
      <c r="B727" s="5">
        <v>745</v>
      </c>
      <c r="C727" s="6" t="s">
        <v>372</v>
      </c>
      <c r="D727" s="6" t="s">
        <v>372</v>
      </c>
      <c r="E727" s="6" t="s">
        <v>576</v>
      </c>
      <c r="F727" s="5"/>
      <c r="G727" s="4" t="s">
        <v>350</v>
      </c>
      <c r="H727" s="51">
        <f t="shared" si="157"/>
        <v>30294.848999999998</v>
      </c>
      <c r="I727" s="51">
        <f t="shared" si="157"/>
        <v>30249.248999999996</v>
      </c>
      <c r="J727" s="51">
        <f t="shared" si="157"/>
        <v>30249.248999999996</v>
      </c>
    </row>
    <row r="728" spans="1:11" ht="36">
      <c r="A728" s="5"/>
      <c r="B728" s="5">
        <v>745</v>
      </c>
      <c r="C728" s="6" t="s">
        <v>372</v>
      </c>
      <c r="D728" s="6" t="s">
        <v>372</v>
      </c>
      <c r="E728" s="27" t="s">
        <v>577</v>
      </c>
      <c r="F728" s="5"/>
      <c r="G728" s="4" t="s">
        <v>352</v>
      </c>
      <c r="H728" s="51">
        <f>H729+H732+H734</f>
        <v>30294.848999999998</v>
      </c>
      <c r="I728" s="51">
        <f>I729+I732+I734</f>
        <v>30249.248999999996</v>
      </c>
      <c r="J728" s="51">
        <f>J729+J732+J734</f>
        <v>30249.248999999996</v>
      </c>
    </row>
    <row r="729" spans="1:11" ht="84">
      <c r="A729" s="5"/>
      <c r="B729" s="5">
        <v>745</v>
      </c>
      <c r="C729" s="6" t="s">
        <v>372</v>
      </c>
      <c r="D729" s="6" t="s">
        <v>372</v>
      </c>
      <c r="E729" s="21" t="s">
        <v>578</v>
      </c>
      <c r="F729" s="5"/>
      <c r="G729" s="4" t="s">
        <v>419</v>
      </c>
      <c r="H729" s="51">
        <f>H730+H731</f>
        <v>12290.177</v>
      </c>
      <c r="I729" s="51">
        <f t="shared" ref="I729:J729" si="158">I730+I731</f>
        <v>12290.177</v>
      </c>
      <c r="J729" s="51">
        <f t="shared" si="158"/>
        <v>12290.177</v>
      </c>
    </row>
    <row r="730" spans="1:11" ht="144">
      <c r="A730" s="5"/>
      <c r="B730" s="5">
        <v>745</v>
      </c>
      <c r="C730" s="6" t="s">
        <v>372</v>
      </c>
      <c r="D730" s="6" t="s">
        <v>372</v>
      </c>
      <c r="E730" s="27" t="s">
        <v>578</v>
      </c>
      <c r="F730" s="22" t="s">
        <v>355</v>
      </c>
      <c r="G730" s="23" t="s">
        <v>356</v>
      </c>
      <c r="H730" s="51">
        <v>11922.834999999999</v>
      </c>
      <c r="I730" s="51">
        <v>11922.834999999999</v>
      </c>
      <c r="J730" s="51">
        <v>11922.834999999999</v>
      </c>
    </row>
    <row r="731" spans="1:11" ht="48">
      <c r="A731" s="5"/>
      <c r="B731" s="5">
        <v>745</v>
      </c>
      <c r="C731" s="6" t="s">
        <v>372</v>
      </c>
      <c r="D731" s="6" t="s">
        <v>372</v>
      </c>
      <c r="E731" s="27" t="s">
        <v>578</v>
      </c>
      <c r="F731" s="22" t="s">
        <v>363</v>
      </c>
      <c r="G731" s="23" t="s">
        <v>364</v>
      </c>
      <c r="H731" s="20">
        <v>367.34199999999998</v>
      </c>
      <c r="I731" s="20">
        <v>367.34199999999998</v>
      </c>
      <c r="J731" s="20">
        <v>367.34199999999998</v>
      </c>
    </row>
    <row r="732" spans="1:11" ht="84">
      <c r="A732" s="5"/>
      <c r="B732" s="5">
        <v>745</v>
      </c>
      <c r="C732" s="6" t="s">
        <v>372</v>
      </c>
      <c r="D732" s="6" t="s">
        <v>372</v>
      </c>
      <c r="E732" s="27" t="s">
        <v>579</v>
      </c>
      <c r="F732" s="24"/>
      <c r="G732" s="25" t="s">
        <v>371</v>
      </c>
      <c r="H732" s="51">
        <f>H733</f>
        <v>8718.1919999999991</v>
      </c>
      <c r="I732" s="51">
        <f>I733</f>
        <v>8718.1919999999991</v>
      </c>
      <c r="J732" s="51">
        <f>J733</f>
        <v>8718.1919999999991</v>
      </c>
    </row>
    <row r="733" spans="1:11" ht="144">
      <c r="A733" s="5"/>
      <c r="B733" s="5">
        <v>745</v>
      </c>
      <c r="C733" s="6" t="s">
        <v>372</v>
      </c>
      <c r="D733" s="6" t="s">
        <v>372</v>
      </c>
      <c r="E733" s="27" t="s">
        <v>579</v>
      </c>
      <c r="F733" s="22" t="s">
        <v>355</v>
      </c>
      <c r="G733" s="23" t="s">
        <v>356</v>
      </c>
      <c r="H733" s="51">
        <v>8718.1919999999991</v>
      </c>
      <c r="I733" s="51">
        <v>8718.1919999999991</v>
      </c>
      <c r="J733" s="51">
        <v>8718.1919999999991</v>
      </c>
    </row>
    <row r="734" spans="1:11" ht="36">
      <c r="A734" s="5"/>
      <c r="B734" s="5">
        <v>745</v>
      </c>
      <c r="C734" s="6" t="s">
        <v>372</v>
      </c>
      <c r="D734" s="6" t="s">
        <v>372</v>
      </c>
      <c r="E734" s="27" t="s">
        <v>257</v>
      </c>
      <c r="F734" s="24"/>
      <c r="G734" s="30" t="s">
        <v>393</v>
      </c>
      <c r="H734" s="51">
        <f>H735+H736</f>
        <v>9286.48</v>
      </c>
      <c r="I734" s="51">
        <f>I735+I736</f>
        <v>9240.8799999999992</v>
      </c>
      <c r="J734" s="51">
        <f>J735+J736</f>
        <v>9240.8799999999992</v>
      </c>
    </row>
    <row r="735" spans="1:11" ht="144">
      <c r="A735" s="5"/>
      <c r="B735" s="5">
        <v>745</v>
      </c>
      <c r="C735" s="6" t="s">
        <v>372</v>
      </c>
      <c r="D735" s="6" t="s">
        <v>372</v>
      </c>
      <c r="E735" s="27" t="s">
        <v>257</v>
      </c>
      <c r="F735" s="22" t="s">
        <v>355</v>
      </c>
      <c r="G735" s="23" t="s">
        <v>356</v>
      </c>
      <c r="H735" s="51">
        <v>9061.92</v>
      </c>
      <c r="I735" s="51">
        <v>9061.92</v>
      </c>
      <c r="J735" s="51">
        <v>9061.92</v>
      </c>
    </row>
    <row r="736" spans="1:11" ht="48">
      <c r="A736" s="5"/>
      <c r="B736" s="5">
        <v>745</v>
      </c>
      <c r="C736" s="6" t="s">
        <v>372</v>
      </c>
      <c r="D736" s="6" t="s">
        <v>372</v>
      </c>
      <c r="E736" s="27" t="s">
        <v>257</v>
      </c>
      <c r="F736" s="22" t="s">
        <v>363</v>
      </c>
      <c r="G736" s="23" t="s">
        <v>364</v>
      </c>
      <c r="H736" s="20">
        <v>224.56</v>
      </c>
      <c r="I736" s="20">
        <v>178.96</v>
      </c>
      <c r="J736" s="20">
        <v>178.96</v>
      </c>
    </row>
    <row r="737" spans="1:11">
      <c r="A737" s="5"/>
      <c r="B737" s="5">
        <v>745</v>
      </c>
      <c r="C737" s="9">
        <v>10</v>
      </c>
      <c r="D737" s="42" t="s">
        <v>343</v>
      </c>
      <c r="E737" s="42"/>
      <c r="F737" s="9"/>
      <c r="G737" s="10" t="s">
        <v>61</v>
      </c>
      <c r="H737" s="11">
        <f>H738</f>
        <v>7876.4960000000001</v>
      </c>
      <c r="I737" s="11">
        <f t="shared" ref="I737:K737" si="159">I738</f>
        <v>0</v>
      </c>
      <c r="J737" s="11">
        <f t="shared" si="159"/>
        <v>0</v>
      </c>
      <c r="K737" s="11">
        <f t="shared" si="159"/>
        <v>0</v>
      </c>
    </row>
    <row r="738" spans="1:11" ht="24">
      <c r="A738" s="5"/>
      <c r="B738" s="5">
        <v>745</v>
      </c>
      <c r="C738" s="26" t="s">
        <v>325</v>
      </c>
      <c r="D738" s="26" t="s">
        <v>366</v>
      </c>
      <c r="E738" s="66"/>
      <c r="F738" s="67"/>
      <c r="G738" s="45" t="s">
        <v>72</v>
      </c>
      <c r="H738" s="11">
        <f t="shared" ref="H738:J742" si="160">H739</f>
        <v>7876.4960000000001</v>
      </c>
      <c r="I738" s="11">
        <f>I739</f>
        <v>0</v>
      </c>
      <c r="J738" s="11">
        <f>J739</f>
        <v>0</v>
      </c>
    </row>
    <row r="739" spans="1:11" ht="96">
      <c r="A739" s="5"/>
      <c r="B739" s="5">
        <v>745</v>
      </c>
      <c r="C739" s="5" t="s">
        <v>325</v>
      </c>
      <c r="D739" s="5" t="s">
        <v>366</v>
      </c>
      <c r="E739" s="37" t="s">
        <v>510</v>
      </c>
      <c r="F739" s="17"/>
      <c r="G739" s="18" t="s">
        <v>69</v>
      </c>
      <c r="H739" s="20">
        <f t="shared" si="160"/>
        <v>7876.4960000000001</v>
      </c>
      <c r="I739" s="20">
        <f t="shared" si="160"/>
        <v>0</v>
      </c>
      <c r="J739" s="20">
        <f t="shared" si="160"/>
        <v>0</v>
      </c>
    </row>
    <row r="740" spans="1:11" ht="84">
      <c r="A740" s="5"/>
      <c r="B740" s="5">
        <v>745</v>
      </c>
      <c r="C740" s="5" t="s">
        <v>325</v>
      </c>
      <c r="D740" s="5" t="s">
        <v>366</v>
      </c>
      <c r="E740" s="33" t="s">
        <v>512</v>
      </c>
      <c r="F740" s="5"/>
      <c r="G740" s="4" t="s">
        <v>513</v>
      </c>
      <c r="H740" s="20">
        <f t="shared" si="160"/>
        <v>7876.4960000000001</v>
      </c>
      <c r="I740" s="20">
        <f t="shared" si="160"/>
        <v>0</v>
      </c>
      <c r="J740" s="20">
        <f t="shared" si="160"/>
        <v>0</v>
      </c>
    </row>
    <row r="741" spans="1:11" ht="36">
      <c r="A741" s="5"/>
      <c r="B741" s="5">
        <v>745</v>
      </c>
      <c r="C741" s="5" t="s">
        <v>325</v>
      </c>
      <c r="D741" s="5" t="s">
        <v>366</v>
      </c>
      <c r="E741" s="65" t="s">
        <v>70</v>
      </c>
      <c r="F741" s="5"/>
      <c r="G741" s="4" t="s">
        <v>71</v>
      </c>
      <c r="H741" s="20">
        <f>H742</f>
        <v>7876.4960000000001</v>
      </c>
      <c r="I741" s="20">
        <f t="shared" si="160"/>
        <v>0</v>
      </c>
      <c r="J741" s="20">
        <f t="shared" si="160"/>
        <v>0</v>
      </c>
    </row>
    <row r="742" spans="1:11" ht="96">
      <c r="A742" s="5"/>
      <c r="B742" s="5">
        <v>745</v>
      </c>
      <c r="C742" s="5" t="s">
        <v>325</v>
      </c>
      <c r="D742" s="5" t="s">
        <v>366</v>
      </c>
      <c r="E742" s="33" t="s">
        <v>82</v>
      </c>
      <c r="F742" s="5"/>
      <c r="G742" s="4" t="s">
        <v>83</v>
      </c>
      <c r="H742" s="20">
        <f t="shared" si="160"/>
        <v>7876.4960000000001</v>
      </c>
      <c r="I742" s="20">
        <f t="shared" si="160"/>
        <v>0</v>
      </c>
      <c r="J742" s="20">
        <f t="shared" si="160"/>
        <v>0</v>
      </c>
    </row>
    <row r="743" spans="1:11" ht="48">
      <c r="A743" s="5"/>
      <c r="B743" s="5">
        <v>745</v>
      </c>
      <c r="C743" s="5" t="s">
        <v>325</v>
      </c>
      <c r="D743" s="5" t="s">
        <v>366</v>
      </c>
      <c r="E743" s="33" t="s">
        <v>82</v>
      </c>
      <c r="F743" s="5">
        <v>400</v>
      </c>
      <c r="G743" s="4" t="s">
        <v>525</v>
      </c>
      <c r="H743" s="20">
        <v>7876.4960000000001</v>
      </c>
      <c r="I743" s="20">
        <v>0</v>
      </c>
      <c r="J743" s="20">
        <v>0</v>
      </c>
    </row>
    <row r="744" spans="1:11">
      <c r="A744" s="5"/>
      <c r="B744" s="9"/>
      <c r="C744" s="5"/>
      <c r="D744" s="5"/>
      <c r="E744" s="6"/>
      <c r="F744" s="5"/>
      <c r="G744" s="10" t="s">
        <v>258</v>
      </c>
      <c r="H744" s="11">
        <f>H694+H616+H489+H333+H316+H283+H266+H12</f>
        <v>4308672.8509999998</v>
      </c>
      <c r="I744" s="11">
        <f>I694+I616+I489+I333+I316+I283+I266+I12</f>
        <v>3740489.6239999998</v>
      </c>
      <c r="J744" s="11">
        <f>J694+J616+J489+J333+J316+J283+J266+J12</f>
        <v>3666948.1569999997</v>
      </c>
      <c r="K744" s="11" t="e">
        <f>#REF!+K333+K316+K283+K266+K12+K694+#REF!+K489</f>
        <v>#REF!</v>
      </c>
    </row>
    <row r="745" spans="1:11" ht="15.75">
      <c r="A745" s="2"/>
      <c r="B745" s="2"/>
      <c r="C745" s="2"/>
      <c r="D745" s="2"/>
      <c r="E745" s="2"/>
      <c r="F745" s="2"/>
      <c r="G745" s="2"/>
      <c r="H745" s="77"/>
      <c r="I745" s="77"/>
      <c r="J745" s="198"/>
    </row>
    <row r="746" spans="1:11">
      <c r="A746" s="2"/>
      <c r="B746" s="2"/>
      <c r="C746" s="2"/>
      <c r="D746" s="2"/>
      <c r="E746" s="2"/>
      <c r="F746" s="2"/>
      <c r="G746" s="2"/>
      <c r="H746" s="77"/>
      <c r="I746" s="77"/>
      <c r="J746" s="77"/>
    </row>
    <row r="747" spans="1:11">
      <c r="A747" s="2"/>
      <c r="B747" s="2"/>
      <c r="C747" s="2"/>
      <c r="D747" s="2"/>
      <c r="E747" s="2"/>
      <c r="F747" s="2"/>
      <c r="G747" s="2"/>
      <c r="H747" s="77"/>
      <c r="I747" s="77"/>
      <c r="J747" s="77"/>
    </row>
    <row r="748" spans="1:11">
      <c r="A748" s="2"/>
      <c r="B748" s="2"/>
      <c r="C748" s="2"/>
      <c r="D748" s="2"/>
      <c r="E748" s="2"/>
      <c r="F748" s="2"/>
      <c r="G748" s="2"/>
      <c r="H748" s="77"/>
      <c r="I748" s="77"/>
      <c r="J748" s="77"/>
    </row>
    <row r="749" spans="1:11">
      <c r="A749" s="2"/>
      <c r="B749" s="2"/>
      <c r="C749" s="2"/>
      <c r="D749" s="2"/>
      <c r="E749" s="2"/>
      <c r="F749" s="2"/>
      <c r="G749" s="2"/>
      <c r="H749" s="77"/>
      <c r="I749" s="77"/>
      <c r="J749" s="77"/>
    </row>
    <row r="750" spans="1:11">
      <c r="A750" s="2"/>
      <c r="B750" s="2"/>
      <c r="C750" s="2"/>
      <c r="D750" s="2"/>
      <c r="E750" s="2"/>
      <c r="F750" s="2"/>
      <c r="G750" s="2"/>
      <c r="H750" s="77"/>
      <c r="I750" s="77"/>
      <c r="J750" s="77"/>
    </row>
    <row r="751" spans="1:11">
      <c r="A751" s="2"/>
      <c r="B751" s="2"/>
      <c r="C751" s="2"/>
      <c r="D751" s="2"/>
      <c r="E751" s="2"/>
      <c r="F751" s="2"/>
      <c r="G751" s="2"/>
      <c r="H751" s="77"/>
      <c r="I751" s="77"/>
      <c r="J751" s="77"/>
    </row>
    <row r="752" spans="1:11">
      <c r="A752" s="2"/>
      <c r="B752" s="2"/>
      <c r="C752" s="2"/>
      <c r="D752" s="2"/>
      <c r="E752" s="2"/>
      <c r="F752" s="2"/>
      <c r="G752" s="2"/>
      <c r="H752" s="77"/>
      <c r="I752" s="77"/>
      <c r="J752" s="77"/>
    </row>
    <row r="753" spans="1:11">
      <c r="A753" s="2"/>
      <c r="B753" s="2"/>
      <c r="C753" s="2"/>
      <c r="D753" s="2"/>
      <c r="E753" s="2"/>
      <c r="F753" s="2"/>
      <c r="G753" s="2"/>
      <c r="H753" s="77"/>
      <c r="I753" s="77"/>
      <c r="J753" s="77"/>
    </row>
    <row r="754" spans="1:11">
      <c r="A754" s="2"/>
      <c r="B754" s="2"/>
      <c r="C754" s="2"/>
      <c r="D754" s="2"/>
      <c r="E754" s="2"/>
      <c r="F754" s="2"/>
      <c r="G754" s="2"/>
      <c r="H754" s="77"/>
      <c r="I754" s="77"/>
      <c r="J754" s="77"/>
    </row>
    <row r="755" spans="1:11">
      <c r="A755" s="2"/>
      <c r="B755" s="2"/>
      <c r="C755" s="2"/>
      <c r="D755" s="2"/>
      <c r="E755" s="2"/>
      <c r="F755" s="2"/>
      <c r="G755" s="174"/>
      <c r="H755" s="78"/>
      <c r="I755" s="78"/>
      <c r="J755" s="78"/>
      <c r="K755" s="78">
        <f>K745+K746</f>
        <v>0</v>
      </c>
    </row>
    <row r="756" spans="1:11">
      <c r="A756" s="2"/>
      <c r="B756" s="2"/>
      <c r="C756" s="2"/>
      <c r="D756" s="2"/>
      <c r="E756" s="2"/>
      <c r="F756" s="2"/>
      <c r="G756" s="2"/>
      <c r="H756" s="78"/>
      <c r="I756" s="78"/>
      <c r="J756" s="78"/>
      <c r="K756" s="78"/>
    </row>
    <row r="757" spans="1:11">
      <c r="A757" s="2"/>
      <c r="B757" s="2"/>
      <c r="C757" s="2"/>
      <c r="D757" s="2"/>
      <c r="E757" s="2"/>
      <c r="F757" s="2"/>
      <c r="G757" s="2"/>
      <c r="H757" s="78"/>
      <c r="I757" s="78"/>
      <c r="J757" s="78"/>
      <c r="K757" s="78" t="e">
        <f>K745-K744</f>
        <v>#REF!</v>
      </c>
    </row>
    <row r="758" spans="1:11">
      <c r="A758" s="2"/>
      <c r="B758" s="2"/>
      <c r="C758" s="2"/>
      <c r="D758" s="2"/>
      <c r="E758" s="2"/>
      <c r="F758" s="2"/>
      <c r="G758" s="2"/>
      <c r="H758" s="78"/>
      <c r="I758" s="78"/>
      <c r="J758" s="78"/>
    </row>
    <row r="759" spans="1:11">
      <c r="A759" s="2"/>
      <c r="B759" s="2"/>
      <c r="C759" s="2"/>
      <c r="D759" s="2"/>
      <c r="E759" s="2"/>
      <c r="F759" s="2"/>
      <c r="G759" s="2"/>
      <c r="H759" s="78"/>
      <c r="I759" s="78"/>
      <c r="J759" s="78"/>
    </row>
    <row r="760" spans="1:11">
      <c r="A760" s="2"/>
      <c r="B760" s="2"/>
      <c r="C760" s="2"/>
      <c r="D760" s="2"/>
      <c r="E760" s="2"/>
      <c r="F760" s="2"/>
      <c r="G760" s="2"/>
      <c r="H760" s="142"/>
      <c r="I760" s="79"/>
      <c r="J760" s="79"/>
    </row>
    <row r="762" spans="1:11">
      <c r="A762" s="2"/>
      <c r="B762" s="2"/>
      <c r="C762" s="2"/>
      <c r="D762" s="2"/>
      <c r="E762" s="2"/>
      <c r="F762" s="2"/>
      <c r="G762" s="2"/>
    </row>
    <row r="763" spans="1:11">
      <c r="A763" s="2"/>
      <c r="B763" s="2"/>
      <c r="C763" s="2"/>
      <c r="D763" s="2"/>
      <c r="E763" s="2"/>
      <c r="F763" s="2"/>
      <c r="G763" s="2"/>
    </row>
    <row r="766" spans="1:11">
      <c r="H766" s="91"/>
    </row>
  </sheetData>
  <autoFilter ref="A11:J746"/>
  <mergeCells count="15">
    <mergeCell ref="H2:K2"/>
    <mergeCell ref="G3:J3"/>
    <mergeCell ref="G4:J4"/>
    <mergeCell ref="G5:J5"/>
    <mergeCell ref="A7:J7"/>
    <mergeCell ref="A8:A10"/>
    <mergeCell ref="B8:B10"/>
    <mergeCell ref="C8:C10"/>
    <mergeCell ref="D8:D10"/>
    <mergeCell ref="E8:E10"/>
    <mergeCell ref="F8:F10"/>
    <mergeCell ref="G8:G10"/>
    <mergeCell ref="H8:J8"/>
    <mergeCell ref="H9:H10"/>
    <mergeCell ref="I9:J9"/>
  </mergeCells>
  <phoneticPr fontId="20" type="noConversion"/>
  <pageMargins left="0.56999999999999995" right="0.16" top="0.21" bottom="0.2" header="0.31496062992125984" footer="0.2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70"/>
  <sheetViews>
    <sheetView topLeftCell="A348" workbookViewId="0">
      <selection activeCell="N350" sqref="N350"/>
    </sheetView>
  </sheetViews>
  <sheetFormatPr defaultColWidth="8.85546875" defaultRowHeight="12"/>
  <cols>
    <col min="1" max="1" width="4" style="1" customWidth="1"/>
    <col min="2" max="2" width="4.5703125" style="1" customWidth="1"/>
    <col min="3" max="3" width="11.42578125" style="1" customWidth="1"/>
    <col min="4" max="4" width="4" style="1" customWidth="1"/>
    <col min="5" max="5" width="25.5703125" style="1" customWidth="1"/>
    <col min="6" max="6" width="14.7109375" style="1" customWidth="1"/>
    <col min="7" max="7" width="14" style="2" customWidth="1"/>
    <col min="8" max="8" width="13.28515625" style="2" customWidth="1"/>
    <col min="9" max="9" width="13.85546875" style="2" customWidth="1"/>
    <col min="10" max="16384" width="8.85546875" style="2"/>
  </cols>
  <sheetData>
    <row r="1" spans="1:8" ht="15">
      <c r="E1" s="243" t="s">
        <v>261</v>
      </c>
      <c r="F1" s="239"/>
      <c r="G1" s="239"/>
      <c r="H1" s="239"/>
    </row>
    <row r="2" spans="1:8" ht="12.75">
      <c r="E2" s="239" t="s">
        <v>328</v>
      </c>
      <c r="F2" s="239"/>
      <c r="G2" s="239"/>
      <c r="H2" s="239"/>
    </row>
    <row r="3" spans="1:8" ht="12.75">
      <c r="E3" s="239" t="s">
        <v>329</v>
      </c>
      <c r="F3" s="239"/>
      <c r="G3" s="239"/>
      <c r="H3" s="239"/>
    </row>
    <row r="4" spans="1:8" ht="12.75">
      <c r="E4" s="240" t="s">
        <v>650</v>
      </c>
      <c r="F4" s="240"/>
      <c r="G4" s="240"/>
      <c r="H4" s="240"/>
    </row>
    <row r="5" spans="1:8" ht="12.75">
      <c r="E5" s="186"/>
      <c r="F5" s="186"/>
      <c r="G5" s="186"/>
      <c r="H5" s="186"/>
    </row>
    <row r="6" spans="1:8" ht="56.45" customHeight="1">
      <c r="A6" s="241" t="s">
        <v>746</v>
      </c>
      <c r="B6" s="246"/>
      <c r="C6" s="246"/>
      <c r="D6" s="246"/>
      <c r="E6" s="246"/>
      <c r="F6" s="246"/>
      <c r="G6" s="246"/>
      <c r="H6" s="246"/>
    </row>
    <row r="7" spans="1:8" ht="13.15" customHeight="1">
      <c r="A7" s="222"/>
      <c r="B7" s="224"/>
      <c r="C7" s="224"/>
      <c r="D7" s="224"/>
      <c r="E7" s="224"/>
      <c r="F7" s="223"/>
      <c r="G7" s="223"/>
      <c r="H7" s="223"/>
    </row>
    <row r="8" spans="1:8" ht="15" customHeight="1">
      <c r="A8" s="226" t="s">
        <v>332</v>
      </c>
      <c r="B8" s="226" t="s">
        <v>333</v>
      </c>
      <c r="C8" s="237" t="s">
        <v>334</v>
      </c>
      <c r="D8" s="226" t="s">
        <v>335</v>
      </c>
      <c r="E8" s="226" t="s">
        <v>336</v>
      </c>
      <c r="F8" s="244" t="s">
        <v>337</v>
      </c>
      <c r="G8" s="249"/>
      <c r="H8" s="245"/>
    </row>
    <row r="9" spans="1:8" ht="15" customHeight="1">
      <c r="A9" s="247"/>
      <c r="B9" s="247"/>
      <c r="C9" s="247"/>
      <c r="D9" s="247"/>
      <c r="E9" s="247"/>
      <c r="F9" s="234" t="s">
        <v>339</v>
      </c>
      <c r="G9" s="244" t="s">
        <v>338</v>
      </c>
      <c r="H9" s="245"/>
    </row>
    <row r="10" spans="1:8" ht="12" customHeight="1">
      <c r="A10" s="248"/>
      <c r="B10" s="248"/>
      <c r="C10" s="248"/>
      <c r="D10" s="248"/>
      <c r="E10" s="248"/>
      <c r="F10" s="250"/>
      <c r="G10" s="4" t="s">
        <v>285</v>
      </c>
      <c r="H10" s="4" t="s">
        <v>649</v>
      </c>
    </row>
    <row r="11" spans="1:8">
      <c r="A11" s="6" t="s">
        <v>262</v>
      </c>
      <c r="B11" s="6" t="s">
        <v>263</v>
      </c>
      <c r="C11" s="6" t="s">
        <v>340</v>
      </c>
      <c r="D11" s="6" t="s">
        <v>322</v>
      </c>
      <c r="E11" s="5">
        <v>5</v>
      </c>
      <c r="F11" s="7">
        <v>6</v>
      </c>
      <c r="G11" s="8">
        <v>7</v>
      </c>
      <c r="H11" s="8">
        <v>8</v>
      </c>
    </row>
    <row r="12" spans="1:8" ht="24">
      <c r="A12" s="42" t="s">
        <v>342</v>
      </c>
      <c r="B12" s="42" t="s">
        <v>343</v>
      </c>
      <c r="C12" s="6"/>
      <c r="D12" s="6"/>
      <c r="E12" s="10" t="s">
        <v>344</v>
      </c>
      <c r="F12" s="11">
        <f>F13+F19+F29+F38+F44+F53+F58</f>
        <v>272836.35999999993</v>
      </c>
      <c r="G12" s="11">
        <f>G13+G19+G29+G38+G44+G53+G58</f>
        <v>274872.11</v>
      </c>
      <c r="H12" s="11">
        <f>H13+H19+H29+H38+H44+H53+H58</f>
        <v>274876.70999999996</v>
      </c>
    </row>
    <row r="13" spans="1:8" ht="72">
      <c r="A13" s="13" t="s">
        <v>342</v>
      </c>
      <c r="B13" s="13" t="s">
        <v>345</v>
      </c>
      <c r="C13" s="14"/>
      <c r="D13" s="14"/>
      <c r="E13" s="15" t="s">
        <v>346</v>
      </c>
      <c r="F13" s="16">
        <f>F14</f>
        <v>4134.1210000000001</v>
      </c>
      <c r="G13" s="16">
        <f t="shared" ref="G13:H13" si="0">G14</f>
        <v>4134.1210000000001</v>
      </c>
      <c r="H13" s="16">
        <f t="shared" si="0"/>
        <v>4134.1210000000001</v>
      </c>
    </row>
    <row r="14" spans="1:8" ht="60">
      <c r="A14" s="14" t="s">
        <v>342</v>
      </c>
      <c r="B14" s="14" t="s">
        <v>345</v>
      </c>
      <c r="C14" s="14" t="s">
        <v>347</v>
      </c>
      <c r="D14" s="17"/>
      <c r="E14" s="18" t="s">
        <v>348</v>
      </c>
      <c r="F14" s="19">
        <f>F15</f>
        <v>4134.1210000000001</v>
      </c>
      <c r="G14" s="19">
        <f>G15</f>
        <v>4134.1210000000001</v>
      </c>
      <c r="H14" s="19">
        <f>H15</f>
        <v>4134.1210000000001</v>
      </c>
    </row>
    <row r="15" spans="1:8" ht="24">
      <c r="A15" s="6" t="s">
        <v>342</v>
      </c>
      <c r="B15" s="6" t="s">
        <v>345</v>
      </c>
      <c r="C15" s="6" t="s">
        <v>349</v>
      </c>
      <c r="D15" s="5"/>
      <c r="E15" s="4" t="s">
        <v>350</v>
      </c>
      <c r="F15" s="20">
        <f>F17</f>
        <v>4134.1210000000001</v>
      </c>
      <c r="G15" s="20">
        <f>G17</f>
        <v>4134.1210000000001</v>
      </c>
      <c r="H15" s="20">
        <f>H17</f>
        <v>4134.1210000000001</v>
      </c>
    </row>
    <row r="16" spans="1:8" ht="36">
      <c r="A16" s="6" t="s">
        <v>342</v>
      </c>
      <c r="B16" s="6" t="s">
        <v>345</v>
      </c>
      <c r="C16" s="21" t="s">
        <v>351</v>
      </c>
      <c r="D16" s="5"/>
      <c r="E16" s="4" t="s">
        <v>352</v>
      </c>
      <c r="F16" s="20">
        <f t="shared" ref="F16:H17" si="1">F17</f>
        <v>4134.1210000000001</v>
      </c>
      <c r="G16" s="20">
        <f t="shared" si="1"/>
        <v>4134.1210000000001</v>
      </c>
      <c r="H16" s="20">
        <f t="shared" si="1"/>
        <v>4134.1210000000001</v>
      </c>
    </row>
    <row r="17" spans="1:8" ht="36">
      <c r="A17" s="6" t="s">
        <v>342</v>
      </c>
      <c r="B17" s="6" t="s">
        <v>345</v>
      </c>
      <c r="C17" s="6" t="s">
        <v>353</v>
      </c>
      <c r="D17" s="5"/>
      <c r="E17" s="4" t="s">
        <v>354</v>
      </c>
      <c r="F17" s="20">
        <f t="shared" si="1"/>
        <v>4134.1210000000001</v>
      </c>
      <c r="G17" s="20">
        <f t="shared" si="1"/>
        <v>4134.1210000000001</v>
      </c>
      <c r="H17" s="20">
        <f t="shared" si="1"/>
        <v>4134.1210000000001</v>
      </c>
    </row>
    <row r="18" spans="1:8" ht="120">
      <c r="A18" s="6" t="s">
        <v>342</v>
      </c>
      <c r="B18" s="6" t="s">
        <v>345</v>
      </c>
      <c r="C18" s="6" t="s">
        <v>353</v>
      </c>
      <c r="D18" s="22" t="s">
        <v>355</v>
      </c>
      <c r="E18" s="23" t="s">
        <v>356</v>
      </c>
      <c r="F18" s="20">
        <v>4134.1210000000001</v>
      </c>
      <c r="G18" s="20">
        <v>4134.1210000000001</v>
      </c>
      <c r="H18" s="20">
        <v>4134.1210000000001</v>
      </c>
    </row>
    <row r="19" spans="1:8" ht="96">
      <c r="A19" s="26" t="s">
        <v>342</v>
      </c>
      <c r="B19" s="26" t="s">
        <v>361</v>
      </c>
      <c r="C19" s="13"/>
      <c r="D19" s="26"/>
      <c r="E19" s="15" t="s">
        <v>362</v>
      </c>
      <c r="F19" s="16">
        <f t="shared" ref="F19:H20" si="2">F20</f>
        <v>9425.1270000000004</v>
      </c>
      <c r="G19" s="16">
        <f t="shared" si="2"/>
        <v>9425.1270000000004</v>
      </c>
      <c r="H19" s="16">
        <f t="shared" si="2"/>
        <v>9425.1270000000004</v>
      </c>
    </row>
    <row r="20" spans="1:8" ht="24">
      <c r="A20" s="5" t="s">
        <v>342</v>
      </c>
      <c r="B20" s="5" t="s">
        <v>361</v>
      </c>
      <c r="C20" s="6" t="s">
        <v>357</v>
      </c>
      <c r="D20" s="5"/>
      <c r="E20" s="4" t="s">
        <v>358</v>
      </c>
      <c r="F20" s="20">
        <f t="shared" si="2"/>
        <v>9425.1270000000004</v>
      </c>
      <c r="G20" s="20">
        <f t="shared" si="2"/>
        <v>9425.1270000000004</v>
      </c>
      <c r="H20" s="20">
        <f t="shared" si="2"/>
        <v>9425.1270000000004</v>
      </c>
    </row>
    <row r="21" spans="1:8" ht="60">
      <c r="A21" s="5" t="s">
        <v>342</v>
      </c>
      <c r="B21" s="5" t="s">
        <v>361</v>
      </c>
      <c r="C21" s="6" t="s">
        <v>359</v>
      </c>
      <c r="D21" s="5"/>
      <c r="E21" s="4" t="s">
        <v>360</v>
      </c>
      <c r="F21" s="20">
        <f>F22+F25+F27</f>
        <v>9425.1270000000004</v>
      </c>
      <c r="G21" s="20">
        <f>G22+G25+G27</f>
        <v>9425.1270000000004</v>
      </c>
      <c r="H21" s="20">
        <f>H22+H25+H27</f>
        <v>9425.1270000000004</v>
      </c>
    </row>
    <row r="22" spans="1:8" ht="60">
      <c r="A22" s="5" t="s">
        <v>342</v>
      </c>
      <c r="B22" s="5" t="s">
        <v>361</v>
      </c>
      <c r="C22" s="6" t="s">
        <v>123</v>
      </c>
      <c r="D22" s="5"/>
      <c r="E22" s="4" t="s">
        <v>124</v>
      </c>
      <c r="F22" s="20">
        <f>F23+F24</f>
        <v>2377.5169999999998</v>
      </c>
      <c r="G22" s="20">
        <f>G23+G24</f>
        <v>2377.5169999999998</v>
      </c>
      <c r="H22" s="20">
        <f>H23+H24</f>
        <v>2377.5169999999998</v>
      </c>
    </row>
    <row r="23" spans="1:8" ht="120">
      <c r="A23" s="5" t="s">
        <v>342</v>
      </c>
      <c r="B23" s="5" t="s">
        <v>361</v>
      </c>
      <c r="C23" s="6" t="s">
        <v>123</v>
      </c>
      <c r="D23" s="22" t="s">
        <v>355</v>
      </c>
      <c r="E23" s="23" t="s">
        <v>356</v>
      </c>
      <c r="F23" s="20">
        <v>2341.5169999999998</v>
      </c>
      <c r="G23" s="20">
        <v>2341.5169999999998</v>
      </c>
      <c r="H23" s="20">
        <v>2341.5169999999998</v>
      </c>
    </row>
    <row r="24" spans="1:8" ht="48">
      <c r="A24" s="5" t="s">
        <v>342</v>
      </c>
      <c r="B24" s="5" t="s">
        <v>361</v>
      </c>
      <c r="C24" s="6" t="s">
        <v>123</v>
      </c>
      <c r="D24" s="22" t="s">
        <v>363</v>
      </c>
      <c r="E24" s="23" t="s">
        <v>364</v>
      </c>
      <c r="F24" s="20">
        <v>36</v>
      </c>
      <c r="G24" s="20">
        <v>36</v>
      </c>
      <c r="H24" s="20">
        <v>36</v>
      </c>
    </row>
    <row r="25" spans="1:8" ht="70.900000000000006" customHeight="1">
      <c r="A25" s="5" t="s">
        <v>342</v>
      </c>
      <c r="B25" s="5" t="s">
        <v>361</v>
      </c>
      <c r="C25" s="6" t="s">
        <v>125</v>
      </c>
      <c r="D25" s="24"/>
      <c r="E25" s="47" t="s">
        <v>625</v>
      </c>
      <c r="F25" s="20">
        <f>F26</f>
        <v>5188.3540000000003</v>
      </c>
      <c r="G25" s="20">
        <f>G26</f>
        <v>5188.3540000000003</v>
      </c>
      <c r="H25" s="20">
        <f>H26</f>
        <v>5188.3540000000003</v>
      </c>
    </row>
    <row r="26" spans="1:8" ht="120">
      <c r="A26" s="5" t="s">
        <v>342</v>
      </c>
      <c r="B26" s="5" t="s">
        <v>361</v>
      </c>
      <c r="C26" s="6" t="s">
        <v>125</v>
      </c>
      <c r="D26" s="22" t="s">
        <v>355</v>
      </c>
      <c r="E26" s="23" t="s">
        <v>356</v>
      </c>
      <c r="F26" s="20">
        <v>5188.3540000000003</v>
      </c>
      <c r="G26" s="20">
        <v>5188.3540000000003</v>
      </c>
      <c r="H26" s="20">
        <v>5188.3540000000003</v>
      </c>
    </row>
    <row r="27" spans="1:8" ht="84">
      <c r="A27" s="5" t="s">
        <v>342</v>
      </c>
      <c r="B27" s="5" t="s">
        <v>361</v>
      </c>
      <c r="C27" s="6" t="s">
        <v>126</v>
      </c>
      <c r="D27" s="24"/>
      <c r="E27" s="25" t="s">
        <v>127</v>
      </c>
      <c r="F27" s="20">
        <f>F28</f>
        <v>1859.2560000000001</v>
      </c>
      <c r="G27" s="20">
        <f>G28</f>
        <v>1859.2560000000001</v>
      </c>
      <c r="H27" s="20">
        <f>H28</f>
        <v>1859.2560000000001</v>
      </c>
    </row>
    <row r="28" spans="1:8" ht="120">
      <c r="A28" s="5" t="s">
        <v>342</v>
      </c>
      <c r="B28" s="5" t="s">
        <v>361</v>
      </c>
      <c r="C28" s="6" t="s">
        <v>126</v>
      </c>
      <c r="D28" s="22" t="s">
        <v>355</v>
      </c>
      <c r="E28" s="23" t="s">
        <v>356</v>
      </c>
      <c r="F28" s="20">
        <v>1859.2560000000001</v>
      </c>
      <c r="G28" s="20">
        <v>1859.2560000000001</v>
      </c>
      <c r="H28" s="20">
        <v>1859.2560000000001</v>
      </c>
    </row>
    <row r="29" spans="1:8" ht="84">
      <c r="A29" s="26" t="s">
        <v>342</v>
      </c>
      <c r="B29" s="26" t="s">
        <v>366</v>
      </c>
      <c r="C29" s="26"/>
      <c r="D29" s="26"/>
      <c r="E29" s="15" t="s">
        <v>367</v>
      </c>
      <c r="F29" s="16">
        <f>F30</f>
        <v>82208.902999999991</v>
      </c>
      <c r="G29" s="16">
        <f t="shared" ref="G29:H29" si="3">G30</f>
        <v>82208.902999999991</v>
      </c>
      <c r="H29" s="16">
        <f t="shared" si="3"/>
        <v>82208.902999999991</v>
      </c>
    </row>
    <row r="30" spans="1:8" ht="60">
      <c r="A30" s="17" t="s">
        <v>342</v>
      </c>
      <c r="B30" s="17" t="s">
        <v>366</v>
      </c>
      <c r="C30" s="14" t="s">
        <v>347</v>
      </c>
      <c r="D30" s="17"/>
      <c r="E30" s="18" t="s">
        <v>348</v>
      </c>
      <c r="F30" s="19">
        <f t="shared" ref="F30:H31" si="4">F31</f>
        <v>82208.902999999991</v>
      </c>
      <c r="G30" s="19">
        <f t="shared" si="4"/>
        <v>82208.902999999991</v>
      </c>
      <c r="H30" s="19">
        <f t="shared" si="4"/>
        <v>82208.902999999991</v>
      </c>
    </row>
    <row r="31" spans="1:8" ht="24">
      <c r="A31" s="5" t="s">
        <v>342</v>
      </c>
      <c r="B31" s="5" t="s">
        <v>366</v>
      </c>
      <c r="C31" s="6" t="s">
        <v>349</v>
      </c>
      <c r="D31" s="5"/>
      <c r="E31" s="4" t="s">
        <v>350</v>
      </c>
      <c r="F31" s="20">
        <f t="shared" si="4"/>
        <v>82208.902999999991</v>
      </c>
      <c r="G31" s="20">
        <f t="shared" si="4"/>
        <v>82208.902999999991</v>
      </c>
      <c r="H31" s="20">
        <f t="shared" si="4"/>
        <v>82208.902999999991</v>
      </c>
    </row>
    <row r="32" spans="1:8" ht="36">
      <c r="A32" s="5" t="s">
        <v>342</v>
      </c>
      <c r="B32" s="5" t="s">
        <v>366</v>
      </c>
      <c r="C32" s="21" t="s">
        <v>351</v>
      </c>
      <c r="D32" s="5"/>
      <c r="E32" s="4" t="s">
        <v>352</v>
      </c>
      <c r="F32" s="20">
        <f>F33+F36</f>
        <v>82208.902999999991</v>
      </c>
      <c r="G32" s="20">
        <f>G33+G36</f>
        <v>82208.902999999991</v>
      </c>
      <c r="H32" s="20">
        <f>H33+H36</f>
        <v>82208.902999999991</v>
      </c>
    </row>
    <row r="33" spans="1:8" ht="36">
      <c r="A33" s="5" t="s">
        <v>342</v>
      </c>
      <c r="B33" s="5" t="s">
        <v>366</v>
      </c>
      <c r="C33" s="27" t="s">
        <v>368</v>
      </c>
      <c r="D33" s="5"/>
      <c r="E33" s="4" t="s">
        <v>369</v>
      </c>
      <c r="F33" s="20">
        <f>F34+F35</f>
        <v>58866.646999999997</v>
      </c>
      <c r="G33" s="20">
        <f>G34+G35</f>
        <v>58866.646999999997</v>
      </c>
      <c r="H33" s="20">
        <f>H34+H35</f>
        <v>58866.646999999997</v>
      </c>
    </row>
    <row r="34" spans="1:8" ht="120">
      <c r="A34" s="5" t="s">
        <v>342</v>
      </c>
      <c r="B34" s="5" t="s">
        <v>366</v>
      </c>
      <c r="C34" s="27" t="s">
        <v>368</v>
      </c>
      <c r="D34" s="22" t="s">
        <v>355</v>
      </c>
      <c r="E34" s="23" t="s">
        <v>356</v>
      </c>
      <c r="F34" s="20">
        <v>58405.646999999997</v>
      </c>
      <c r="G34" s="20">
        <v>58405.646999999997</v>
      </c>
      <c r="H34" s="20">
        <v>58405.646999999997</v>
      </c>
    </row>
    <row r="35" spans="1:8" ht="48">
      <c r="A35" s="5" t="s">
        <v>342</v>
      </c>
      <c r="B35" s="5" t="s">
        <v>366</v>
      </c>
      <c r="C35" s="27" t="s">
        <v>368</v>
      </c>
      <c r="D35" s="22" t="s">
        <v>363</v>
      </c>
      <c r="E35" s="23" t="s">
        <v>364</v>
      </c>
      <c r="F35" s="20">
        <v>461</v>
      </c>
      <c r="G35" s="20">
        <v>461</v>
      </c>
      <c r="H35" s="20">
        <v>461</v>
      </c>
    </row>
    <row r="36" spans="1:8" ht="72">
      <c r="A36" s="5" t="s">
        <v>342</v>
      </c>
      <c r="B36" s="5" t="s">
        <v>366</v>
      </c>
      <c r="C36" s="6" t="s">
        <v>370</v>
      </c>
      <c r="D36" s="24"/>
      <c r="E36" s="25" t="s">
        <v>371</v>
      </c>
      <c r="F36" s="20">
        <f>F37</f>
        <v>23342.256000000001</v>
      </c>
      <c r="G36" s="20">
        <f t="shared" ref="G36:H36" si="5">G37</f>
        <v>23342.256000000001</v>
      </c>
      <c r="H36" s="20">
        <f t="shared" si="5"/>
        <v>23342.256000000001</v>
      </c>
    </row>
    <row r="37" spans="1:8" ht="120">
      <c r="A37" s="5" t="s">
        <v>342</v>
      </c>
      <c r="B37" s="5" t="s">
        <v>366</v>
      </c>
      <c r="C37" s="6" t="s">
        <v>370</v>
      </c>
      <c r="D37" s="22" t="s">
        <v>355</v>
      </c>
      <c r="E37" s="23" t="s">
        <v>356</v>
      </c>
      <c r="F37" s="20">
        <v>23342.256000000001</v>
      </c>
      <c r="G37" s="20">
        <v>23342.256000000001</v>
      </c>
      <c r="H37" s="20">
        <v>23342.256000000001</v>
      </c>
    </row>
    <row r="38" spans="1:8">
      <c r="A38" s="26" t="s">
        <v>342</v>
      </c>
      <c r="B38" s="13" t="s">
        <v>372</v>
      </c>
      <c r="C38" s="13"/>
      <c r="D38" s="28"/>
      <c r="E38" s="29" t="s">
        <v>373</v>
      </c>
      <c r="F38" s="16">
        <v>144.80000000000001</v>
      </c>
      <c r="G38" s="16">
        <v>13.1</v>
      </c>
      <c r="H38" s="16">
        <v>14.3</v>
      </c>
    </row>
    <row r="39" spans="1:8" ht="60">
      <c r="A39" s="17" t="s">
        <v>342</v>
      </c>
      <c r="B39" s="14" t="s">
        <v>372</v>
      </c>
      <c r="C39" s="14" t="s">
        <v>347</v>
      </c>
      <c r="D39" s="17"/>
      <c r="E39" s="18" t="s">
        <v>348</v>
      </c>
      <c r="F39" s="19">
        <v>144.80000000000001</v>
      </c>
      <c r="G39" s="19">
        <v>13.1</v>
      </c>
      <c r="H39" s="19">
        <v>14.3</v>
      </c>
    </row>
    <row r="40" spans="1:8" ht="48">
      <c r="A40" s="192" t="s">
        <v>342</v>
      </c>
      <c r="B40" s="193" t="s">
        <v>372</v>
      </c>
      <c r="C40" s="193" t="s">
        <v>374</v>
      </c>
      <c r="D40" s="192"/>
      <c r="E40" s="195" t="s">
        <v>375</v>
      </c>
      <c r="F40" s="20">
        <v>144.80000000000001</v>
      </c>
      <c r="G40" s="20">
        <v>13.1</v>
      </c>
      <c r="H40" s="20">
        <v>14.3</v>
      </c>
    </row>
    <row r="41" spans="1:8" ht="48">
      <c r="A41" s="192" t="s">
        <v>342</v>
      </c>
      <c r="B41" s="193" t="s">
        <v>372</v>
      </c>
      <c r="C41" s="193" t="s">
        <v>376</v>
      </c>
      <c r="D41" s="193"/>
      <c r="E41" s="195" t="s">
        <v>377</v>
      </c>
      <c r="F41" s="20">
        <v>144.80000000000001</v>
      </c>
      <c r="G41" s="20">
        <v>13.1</v>
      </c>
      <c r="H41" s="20">
        <v>14.3</v>
      </c>
    </row>
    <row r="42" spans="1:8" ht="84">
      <c r="A42" s="5" t="s">
        <v>342</v>
      </c>
      <c r="B42" s="6" t="s">
        <v>372</v>
      </c>
      <c r="C42" s="27" t="s">
        <v>378</v>
      </c>
      <c r="D42" s="24"/>
      <c r="E42" s="30" t="s">
        <v>379</v>
      </c>
      <c r="F42" s="31">
        <v>144.80000000000001</v>
      </c>
      <c r="G42" s="31">
        <v>13.1</v>
      </c>
      <c r="H42" s="31">
        <v>14.3</v>
      </c>
    </row>
    <row r="43" spans="1:8" ht="40.15" customHeight="1">
      <c r="A43" s="5" t="s">
        <v>342</v>
      </c>
      <c r="B43" s="6" t="s">
        <v>372</v>
      </c>
      <c r="C43" s="27" t="s">
        <v>378</v>
      </c>
      <c r="D43" s="22" t="s">
        <v>363</v>
      </c>
      <c r="E43" s="23" t="s">
        <v>364</v>
      </c>
      <c r="F43" s="20">
        <v>144.80000000000001</v>
      </c>
      <c r="G43" s="20">
        <v>13.1</v>
      </c>
      <c r="H43" s="20">
        <v>14.3</v>
      </c>
    </row>
    <row r="44" spans="1:8" ht="84">
      <c r="A44" s="26" t="s">
        <v>342</v>
      </c>
      <c r="B44" s="26" t="s">
        <v>380</v>
      </c>
      <c r="C44" s="13"/>
      <c r="D44" s="26"/>
      <c r="E44" s="15" t="s">
        <v>381</v>
      </c>
      <c r="F44" s="69">
        <v>24752.625</v>
      </c>
      <c r="G44" s="69">
        <v>24752.625</v>
      </c>
      <c r="H44" s="69">
        <v>24752.625</v>
      </c>
    </row>
    <row r="45" spans="1:8" ht="60">
      <c r="A45" s="5" t="s">
        <v>342</v>
      </c>
      <c r="B45" s="5" t="s">
        <v>380</v>
      </c>
      <c r="C45" s="14" t="s">
        <v>347</v>
      </c>
      <c r="D45" s="17"/>
      <c r="E45" s="18" t="s">
        <v>348</v>
      </c>
      <c r="F45" s="72">
        <v>24752.625</v>
      </c>
      <c r="G45" s="72">
        <v>24752.625</v>
      </c>
      <c r="H45" s="72">
        <v>24752.625</v>
      </c>
    </row>
    <row r="46" spans="1:8" ht="24">
      <c r="A46" s="5" t="s">
        <v>342</v>
      </c>
      <c r="B46" s="5" t="s">
        <v>380</v>
      </c>
      <c r="C46" s="6" t="s">
        <v>349</v>
      </c>
      <c r="D46" s="5"/>
      <c r="E46" s="4" t="s">
        <v>350</v>
      </c>
      <c r="F46" s="50">
        <v>24752.625</v>
      </c>
      <c r="G46" s="50">
        <v>24752.625</v>
      </c>
      <c r="H46" s="50">
        <v>24752.625</v>
      </c>
    </row>
    <row r="47" spans="1:8" ht="36">
      <c r="A47" s="5" t="s">
        <v>342</v>
      </c>
      <c r="B47" s="5" t="s">
        <v>380</v>
      </c>
      <c r="C47" s="21" t="s">
        <v>351</v>
      </c>
      <c r="D47" s="5"/>
      <c r="E47" s="4" t="s">
        <v>352</v>
      </c>
      <c r="F47" s="20">
        <v>24752.625</v>
      </c>
      <c r="G47" s="20">
        <v>24752.625</v>
      </c>
      <c r="H47" s="20">
        <v>24752.625</v>
      </c>
    </row>
    <row r="48" spans="1:8" ht="72">
      <c r="A48" s="5" t="s">
        <v>342</v>
      </c>
      <c r="B48" s="5" t="s">
        <v>380</v>
      </c>
      <c r="C48" s="6" t="s">
        <v>145</v>
      </c>
      <c r="D48" s="5"/>
      <c r="E48" s="4" t="s">
        <v>419</v>
      </c>
      <c r="F48" s="20">
        <v>17971.809000000001</v>
      </c>
      <c r="G48" s="20">
        <v>17971.809000000001</v>
      </c>
      <c r="H48" s="20">
        <v>17971.809000000001</v>
      </c>
    </row>
    <row r="49" spans="1:8" ht="120">
      <c r="A49" s="5" t="s">
        <v>342</v>
      </c>
      <c r="B49" s="5" t="s">
        <v>380</v>
      </c>
      <c r="C49" s="6" t="s">
        <v>145</v>
      </c>
      <c r="D49" s="22" t="s">
        <v>355</v>
      </c>
      <c r="E49" s="23" t="s">
        <v>356</v>
      </c>
      <c r="F49" s="20">
        <v>17662.679</v>
      </c>
      <c r="G49" s="20">
        <v>17662.679</v>
      </c>
      <c r="H49" s="20">
        <v>17662.679</v>
      </c>
    </row>
    <row r="50" spans="1:8" ht="36.6" customHeight="1">
      <c r="A50" s="5" t="s">
        <v>342</v>
      </c>
      <c r="B50" s="5" t="s">
        <v>380</v>
      </c>
      <c r="C50" s="6" t="s">
        <v>145</v>
      </c>
      <c r="D50" s="22" t="s">
        <v>363</v>
      </c>
      <c r="E50" s="23" t="s">
        <v>364</v>
      </c>
      <c r="F50" s="20">
        <v>309.13</v>
      </c>
      <c r="G50" s="20">
        <v>309.13</v>
      </c>
      <c r="H50" s="20">
        <v>309.13</v>
      </c>
    </row>
    <row r="51" spans="1:8" ht="72">
      <c r="A51" s="5" t="s">
        <v>342</v>
      </c>
      <c r="B51" s="5" t="s">
        <v>380</v>
      </c>
      <c r="C51" s="6" t="s">
        <v>370</v>
      </c>
      <c r="D51" s="24"/>
      <c r="E51" s="25" t="s">
        <v>371</v>
      </c>
      <c r="F51" s="20">
        <v>6780.8159999999998</v>
      </c>
      <c r="G51" s="20">
        <v>6780.8159999999998</v>
      </c>
      <c r="H51" s="20">
        <v>6780.8159999999998</v>
      </c>
    </row>
    <row r="52" spans="1:8" ht="120">
      <c r="A52" s="5" t="s">
        <v>342</v>
      </c>
      <c r="B52" s="5" t="s">
        <v>380</v>
      </c>
      <c r="C52" s="6" t="s">
        <v>370</v>
      </c>
      <c r="D52" s="22" t="s">
        <v>355</v>
      </c>
      <c r="E52" s="23" t="s">
        <v>356</v>
      </c>
      <c r="F52" s="20">
        <v>6780.8159999999998</v>
      </c>
      <c r="G52" s="20">
        <v>6780.8159999999998</v>
      </c>
      <c r="H52" s="20">
        <v>6780.8159999999998</v>
      </c>
    </row>
    <row r="53" spans="1:8">
      <c r="A53" s="26" t="s">
        <v>342</v>
      </c>
      <c r="B53" s="26" t="s">
        <v>326</v>
      </c>
      <c r="C53" s="13"/>
      <c r="D53" s="26"/>
      <c r="E53" s="15" t="s">
        <v>382</v>
      </c>
      <c r="F53" s="16">
        <f>F56</f>
        <v>2000</v>
      </c>
      <c r="G53" s="16">
        <f>G56</f>
        <v>2000</v>
      </c>
      <c r="H53" s="16">
        <f>H56</f>
        <v>2000</v>
      </c>
    </row>
    <row r="54" spans="1:8" ht="24">
      <c r="A54" s="5" t="s">
        <v>342</v>
      </c>
      <c r="B54" s="5" t="s">
        <v>326</v>
      </c>
      <c r="C54" s="6" t="s">
        <v>357</v>
      </c>
      <c r="D54" s="6"/>
      <c r="E54" s="4" t="s">
        <v>358</v>
      </c>
      <c r="F54" s="20">
        <f>F56</f>
        <v>2000</v>
      </c>
      <c r="G54" s="20">
        <f>G56</f>
        <v>2000</v>
      </c>
      <c r="H54" s="20">
        <f>H56</f>
        <v>2000</v>
      </c>
    </row>
    <row r="55" spans="1:8" ht="24">
      <c r="A55" s="5" t="s">
        <v>342</v>
      </c>
      <c r="B55" s="5" t="s">
        <v>326</v>
      </c>
      <c r="C55" s="6" t="s">
        <v>383</v>
      </c>
      <c r="D55" s="6"/>
      <c r="E55" s="4" t="s">
        <v>384</v>
      </c>
      <c r="F55" s="20">
        <f t="shared" ref="F55:H56" si="6">F56</f>
        <v>2000</v>
      </c>
      <c r="G55" s="20">
        <f t="shared" si="6"/>
        <v>2000</v>
      </c>
      <c r="H55" s="20">
        <f t="shared" si="6"/>
        <v>2000</v>
      </c>
    </row>
    <row r="56" spans="1:8" ht="36">
      <c r="A56" s="5" t="s">
        <v>342</v>
      </c>
      <c r="B56" s="5" t="s">
        <v>326</v>
      </c>
      <c r="C56" s="6" t="s">
        <v>385</v>
      </c>
      <c r="D56" s="5"/>
      <c r="E56" s="4" t="s">
        <v>386</v>
      </c>
      <c r="F56" s="20">
        <f t="shared" si="6"/>
        <v>2000</v>
      </c>
      <c r="G56" s="20">
        <f t="shared" si="6"/>
        <v>2000</v>
      </c>
      <c r="H56" s="20">
        <f t="shared" si="6"/>
        <v>2000</v>
      </c>
    </row>
    <row r="57" spans="1:8" ht="24">
      <c r="A57" s="5" t="s">
        <v>342</v>
      </c>
      <c r="B57" s="5" t="s">
        <v>326</v>
      </c>
      <c r="C57" s="6" t="s">
        <v>385</v>
      </c>
      <c r="D57" s="5">
        <v>800</v>
      </c>
      <c r="E57" s="4" t="s">
        <v>387</v>
      </c>
      <c r="F57" s="20">
        <v>2000</v>
      </c>
      <c r="G57" s="20">
        <v>2000</v>
      </c>
      <c r="H57" s="20">
        <v>2000</v>
      </c>
    </row>
    <row r="58" spans="1:8" ht="24.6" customHeight="1">
      <c r="A58" s="26" t="s">
        <v>342</v>
      </c>
      <c r="B58" s="26" t="s">
        <v>388</v>
      </c>
      <c r="C58" s="13"/>
      <c r="D58" s="26"/>
      <c r="E58" s="15" t="s">
        <v>389</v>
      </c>
      <c r="F58" s="16">
        <f>F59+F82+F101+F109</f>
        <v>150170.78399999996</v>
      </c>
      <c r="G58" s="16">
        <f t="shared" ref="G58:H58" si="7">G59+G82+G101+G109</f>
        <v>152338.234</v>
      </c>
      <c r="H58" s="16">
        <f t="shared" si="7"/>
        <v>152341.63399999996</v>
      </c>
    </row>
    <row r="59" spans="1:8" ht="60">
      <c r="A59" s="17" t="s">
        <v>342</v>
      </c>
      <c r="B59" s="17" t="s">
        <v>388</v>
      </c>
      <c r="C59" s="14" t="s">
        <v>347</v>
      </c>
      <c r="D59" s="17"/>
      <c r="E59" s="18" t="s">
        <v>348</v>
      </c>
      <c r="F59" s="19">
        <f>F60+F75</f>
        <v>95524.290999999983</v>
      </c>
      <c r="G59" s="19">
        <f>G60+G75</f>
        <v>95524.390999999989</v>
      </c>
      <c r="H59" s="19">
        <f>H60+H75</f>
        <v>95527.790999999983</v>
      </c>
    </row>
    <row r="60" spans="1:8" ht="48">
      <c r="A60" s="5" t="s">
        <v>342</v>
      </c>
      <c r="B60" s="5" t="s">
        <v>388</v>
      </c>
      <c r="C60" s="6" t="s">
        <v>374</v>
      </c>
      <c r="D60" s="5"/>
      <c r="E60" s="4" t="s">
        <v>375</v>
      </c>
      <c r="F60" s="20">
        <f>F61+F71</f>
        <v>67755.178999999989</v>
      </c>
      <c r="G60" s="20">
        <f>G61+G71</f>
        <v>67755.278999999995</v>
      </c>
      <c r="H60" s="20">
        <f>H61+H71</f>
        <v>67758.678999999989</v>
      </c>
    </row>
    <row r="61" spans="1:8" ht="72">
      <c r="A61" s="5" t="s">
        <v>342</v>
      </c>
      <c r="B61" s="5" t="s">
        <v>388</v>
      </c>
      <c r="C61" s="6" t="s">
        <v>390</v>
      </c>
      <c r="D61" s="5"/>
      <c r="E61" s="4" t="s">
        <v>391</v>
      </c>
      <c r="F61" s="20">
        <f>F62+F66+F69</f>
        <v>67096.778999999995</v>
      </c>
      <c r="G61" s="20">
        <f>G62+G66+G69</f>
        <v>67096.778999999995</v>
      </c>
      <c r="H61" s="20">
        <f>H62+H66+H69</f>
        <v>67096.778999999995</v>
      </c>
    </row>
    <row r="62" spans="1:8" ht="36">
      <c r="A62" s="5" t="s">
        <v>342</v>
      </c>
      <c r="B62" s="5" t="s">
        <v>388</v>
      </c>
      <c r="C62" s="6" t="s">
        <v>392</v>
      </c>
      <c r="D62" s="24"/>
      <c r="E62" s="30" t="s">
        <v>393</v>
      </c>
      <c r="F62" s="32">
        <f>F63+F64+F65</f>
        <v>65378.898999999998</v>
      </c>
      <c r="G62" s="32">
        <f>G63+G64+G65</f>
        <v>65378.898999999998</v>
      </c>
      <c r="H62" s="32">
        <f>H63+H64+H65</f>
        <v>65378.898999999998</v>
      </c>
    </row>
    <row r="63" spans="1:8" ht="120">
      <c r="A63" s="5" t="s">
        <v>342</v>
      </c>
      <c r="B63" s="5" t="s">
        <v>388</v>
      </c>
      <c r="C63" s="6" t="s">
        <v>392</v>
      </c>
      <c r="D63" s="22" t="s">
        <v>355</v>
      </c>
      <c r="E63" s="23" t="s">
        <v>356</v>
      </c>
      <c r="F63" s="32">
        <v>35400.472999999998</v>
      </c>
      <c r="G63" s="32">
        <v>35400.472999999998</v>
      </c>
      <c r="H63" s="32">
        <v>35400.472999999998</v>
      </c>
    </row>
    <row r="64" spans="1:8" ht="40.15" customHeight="1">
      <c r="A64" s="5" t="s">
        <v>342</v>
      </c>
      <c r="B64" s="5" t="s">
        <v>388</v>
      </c>
      <c r="C64" s="6" t="s">
        <v>392</v>
      </c>
      <c r="D64" s="22" t="s">
        <v>363</v>
      </c>
      <c r="E64" s="23" t="s">
        <v>364</v>
      </c>
      <c r="F64" s="32">
        <v>29922.934000000001</v>
      </c>
      <c r="G64" s="32">
        <v>29922.934000000001</v>
      </c>
      <c r="H64" s="32">
        <v>29922.934000000001</v>
      </c>
    </row>
    <row r="65" spans="1:8" ht="24">
      <c r="A65" s="5" t="s">
        <v>342</v>
      </c>
      <c r="B65" s="5" t="s">
        <v>388</v>
      </c>
      <c r="C65" s="6" t="s">
        <v>392</v>
      </c>
      <c r="D65" s="22" t="s">
        <v>394</v>
      </c>
      <c r="E65" s="23" t="s">
        <v>387</v>
      </c>
      <c r="F65" s="20">
        <v>55.491999999999997</v>
      </c>
      <c r="G65" s="20">
        <v>55.491999999999997</v>
      </c>
      <c r="H65" s="20">
        <v>55.491999999999997</v>
      </c>
    </row>
    <row r="66" spans="1:8" ht="36">
      <c r="A66" s="5" t="s">
        <v>342</v>
      </c>
      <c r="B66" s="5" t="s">
        <v>388</v>
      </c>
      <c r="C66" s="6" t="s">
        <v>395</v>
      </c>
      <c r="D66" s="5"/>
      <c r="E66" s="4" t="s">
        <v>396</v>
      </c>
      <c r="F66" s="20">
        <f>F67+F68</f>
        <v>926.80799999999999</v>
      </c>
      <c r="G66" s="20">
        <f>G67+G68</f>
        <v>926.80799999999999</v>
      </c>
      <c r="H66" s="20">
        <f>H67+H68</f>
        <v>926.80799999999999</v>
      </c>
    </row>
    <row r="67" spans="1:8" ht="48">
      <c r="A67" s="5" t="s">
        <v>342</v>
      </c>
      <c r="B67" s="5" t="s">
        <v>388</v>
      </c>
      <c r="C67" s="6" t="s">
        <v>395</v>
      </c>
      <c r="D67" s="22" t="s">
        <v>363</v>
      </c>
      <c r="E67" s="23" t="s">
        <v>364</v>
      </c>
      <c r="F67" s="20">
        <v>798.22</v>
      </c>
      <c r="G67" s="20">
        <v>798.22</v>
      </c>
      <c r="H67" s="20">
        <v>798.22</v>
      </c>
    </row>
    <row r="68" spans="1:8" ht="24">
      <c r="A68" s="5" t="s">
        <v>342</v>
      </c>
      <c r="B68" s="5" t="s">
        <v>388</v>
      </c>
      <c r="C68" s="6" t="s">
        <v>395</v>
      </c>
      <c r="D68" s="22" t="s">
        <v>394</v>
      </c>
      <c r="E68" s="23" t="s">
        <v>387</v>
      </c>
      <c r="F68" s="20">
        <v>128.58799999999999</v>
      </c>
      <c r="G68" s="20">
        <v>128.58799999999999</v>
      </c>
      <c r="H68" s="20">
        <v>128.58799999999999</v>
      </c>
    </row>
    <row r="69" spans="1:8" ht="48">
      <c r="A69" s="5" t="s">
        <v>342</v>
      </c>
      <c r="B69" s="5" t="s">
        <v>388</v>
      </c>
      <c r="C69" s="6" t="s">
        <v>397</v>
      </c>
      <c r="D69" s="5"/>
      <c r="E69" s="4" t="s">
        <v>398</v>
      </c>
      <c r="F69" s="20">
        <f>F70</f>
        <v>791.072</v>
      </c>
      <c r="G69" s="20">
        <f>G70</f>
        <v>791.072</v>
      </c>
      <c r="H69" s="20">
        <f>H70</f>
        <v>791.072</v>
      </c>
    </row>
    <row r="70" spans="1:8" ht="40.15" customHeight="1">
      <c r="A70" s="5" t="s">
        <v>342</v>
      </c>
      <c r="B70" s="5" t="s">
        <v>388</v>
      </c>
      <c r="C70" s="6" t="s">
        <v>397</v>
      </c>
      <c r="D70" s="22" t="s">
        <v>363</v>
      </c>
      <c r="E70" s="23" t="s">
        <v>364</v>
      </c>
      <c r="F70" s="20">
        <v>791.072</v>
      </c>
      <c r="G70" s="20">
        <v>791.072</v>
      </c>
      <c r="H70" s="20">
        <v>791.072</v>
      </c>
    </row>
    <row r="71" spans="1:8" ht="48">
      <c r="A71" s="5" t="s">
        <v>342</v>
      </c>
      <c r="B71" s="5" t="s">
        <v>388</v>
      </c>
      <c r="C71" s="6" t="s">
        <v>376</v>
      </c>
      <c r="D71" s="6"/>
      <c r="E71" s="4" t="s">
        <v>377</v>
      </c>
      <c r="F71" s="20">
        <f>F72</f>
        <v>658.4</v>
      </c>
      <c r="G71" s="20">
        <f>G72</f>
        <v>658.5</v>
      </c>
      <c r="H71" s="20">
        <f>H72</f>
        <v>661.9</v>
      </c>
    </row>
    <row r="72" spans="1:8" ht="132">
      <c r="A72" s="5" t="s">
        <v>342</v>
      </c>
      <c r="B72" s="5" t="s">
        <v>388</v>
      </c>
      <c r="C72" s="33" t="s">
        <v>399</v>
      </c>
      <c r="D72" s="34"/>
      <c r="E72" s="34" t="s">
        <v>400</v>
      </c>
      <c r="F72" s="20">
        <f>F74+F73</f>
        <v>658.4</v>
      </c>
      <c r="G72" s="20">
        <f>G74+G73</f>
        <v>658.5</v>
      </c>
      <c r="H72" s="20">
        <f>H74+H73</f>
        <v>661.9</v>
      </c>
    </row>
    <row r="73" spans="1:8" ht="120">
      <c r="A73" s="5" t="s">
        <v>342</v>
      </c>
      <c r="B73" s="5" t="s">
        <v>388</v>
      </c>
      <c r="C73" s="33" t="s">
        <v>399</v>
      </c>
      <c r="D73" s="22" t="s">
        <v>355</v>
      </c>
      <c r="E73" s="23" t="s">
        <v>356</v>
      </c>
      <c r="F73" s="20">
        <v>484.34399999999999</v>
      </c>
      <c r="G73" s="20">
        <v>484.34399999999999</v>
      </c>
      <c r="H73" s="20">
        <v>484.34399999999999</v>
      </c>
    </row>
    <row r="74" spans="1:8" ht="48">
      <c r="A74" s="5" t="s">
        <v>342</v>
      </c>
      <c r="B74" s="5" t="s">
        <v>388</v>
      </c>
      <c r="C74" s="33" t="s">
        <v>399</v>
      </c>
      <c r="D74" s="22" t="s">
        <v>363</v>
      </c>
      <c r="E74" s="23" t="s">
        <v>364</v>
      </c>
      <c r="F74" s="20">
        <v>174.05600000000001</v>
      </c>
      <c r="G74" s="20">
        <v>174.15600000000001</v>
      </c>
      <c r="H74" s="20">
        <v>177.55600000000001</v>
      </c>
    </row>
    <row r="75" spans="1:8" ht="24">
      <c r="A75" s="5" t="s">
        <v>342</v>
      </c>
      <c r="B75" s="5" t="s">
        <v>388</v>
      </c>
      <c r="C75" s="6" t="s">
        <v>349</v>
      </c>
      <c r="D75" s="5"/>
      <c r="E75" s="4" t="s">
        <v>350</v>
      </c>
      <c r="F75" s="20">
        <f>F76</f>
        <v>27769.111999999997</v>
      </c>
      <c r="G75" s="20">
        <f>G76</f>
        <v>27769.111999999997</v>
      </c>
      <c r="H75" s="20">
        <f>H76</f>
        <v>27769.111999999997</v>
      </c>
    </row>
    <row r="76" spans="1:8" ht="36">
      <c r="A76" s="5" t="s">
        <v>342</v>
      </c>
      <c r="B76" s="5" t="s">
        <v>388</v>
      </c>
      <c r="C76" s="21" t="s">
        <v>351</v>
      </c>
      <c r="D76" s="5"/>
      <c r="E76" s="4" t="s">
        <v>352</v>
      </c>
      <c r="F76" s="20">
        <f>F77+F79</f>
        <v>27769.111999999997</v>
      </c>
      <c r="G76" s="20">
        <f>G77+G79</f>
        <v>27769.111999999997</v>
      </c>
      <c r="H76" s="20">
        <f>H77+H79</f>
        <v>27769.111999999997</v>
      </c>
    </row>
    <row r="77" spans="1:8" ht="72">
      <c r="A77" s="5" t="s">
        <v>342</v>
      </c>
      <c r="B77" s="5" t="s">
        <v>388</v>
      </c>
      <c r="C77" s="6" t="s">
        <v>370</v>
      </c>
      <c r="D77" s="24"/>
      <c r="E77" s="25" t="s">
        <v>371</v>
      </c>
      <c r="F77" s="20">
        <f>F78</f>
        <v>1745.62</v>
      </c>
      <c r="G77" s="20">
        <f>G78</f>
        <v>1745.62</v>
      </c>
      <c r="H77" s="20">
        <f>H78</f>
        <v>1745.62</v>
      </c>
    </row>
    <row r="78" spans="1:8" ht="120">
      <c r="A78" s="5" t="s">
        <v>342</v>
      </c>
      <c r="B78" s="5" t="s">
        <v>388</v>
      </c>
      <c r="C78" s="6" t="s">
        <v>370</v>
      </c>
      <c r="D78" s="22" t="s">
        <v>355</v>
      </c>
      <c r="E78" s="23" t="s">
        <v>356</v>
      </c>
      <c r="F78" s="20">
        <v>1745.62</v>
      </c>
      <c r="G78" s="20">
        <v>1745.62</v>
      </c>
      <c r="H78" s="20">
        <v>1745.62</v>
      </c>
    </row>
    <row r="79" spans="1:8" ht="36">
      <c r="A79" s="5" t="s">
        <v>342</v>
      </c>
      <c r="B79" s="5" t="s">
        <v>388</v>
      </c>
      <c r="C79" s="6" t="s">
        <v>401</v>
      </c>
      <c r="D79" s="24"/>
      <c r="E79" s="30" t="s">
        <v>393</v>
      </c>
      <c r="F79" s="20">
        <f>F80+F81</f>
        <v>26023.491999999998</v>
      </c>
      <c r="G79" s="20">
        <f>G80+G81</f>
        <v>26023.491999999998</v>
      </c>
      <c r="H79" s="20">
        <f>H80+H81</f>
        <v>26023.491999999998</v>
      </c>
    </row>
    <row r="80" spans="1:8" ht="120">
      <c r="A80" s="5" t="s">
        <v>342</v>
      </c>
      <c r="B80" s="5" t="s">
        <v>388</v>
      </c>
      <c r="C80" s="6" t="s">
        <v>401</v>
      </c>
      <c r="D80" s="22" t="s">
        <v>355</v>
      </c>
      <c r="E80" s="23" t="s">
        <v>356</v>
      </c>
      <c r="F80" s="20">
        <v>25232.76</v>
      </c>
      <c r="G80" s="20">
        <v>25232.76</v>
      </c>
      <c r="H80" s="20">
        <v>25232.76</v>
      </c>
    </row>
    <row r="81" spans="1:8" ht="48">
      <c r="A81" s="5" t="s">
        <v>342</v>
      </c>
      <c r="B81" s="5" t="s">
        <v>388</v>
      </c>
      <c r="C81" s="6" t="s">
        <v>401</v>
      </c>
      <c r="D81" s="22" t="s">
        <v>363</v>
      </c>
      <c r="E81" s="23" t="s">
        <v>364</v>
      </c>
      <c r="F81" s="20">
        <v>790.73199999999997</v>
      </c>
      <c r="G81" s="20">
        <v>790.73199999999997</v>
      </c>
      <c r="H81" s="20">
        <v>790.73199999999997</v>
      </c>
    </row>
    <row r="82" spans="1:8" ht="72">
      <c r="A82" s="17" t="s">
        <v>342</v>
      </c>
      <c r="B82" s="17" t="s">
        <v>388</v>
      </c>
      <c r="C82" s="14" t="s">
        <v>404</v>
      </c>
      <c r="D82" s="17"/>
      <c r="E82" s="18" t="s">
        <v>405</v>
      </c>
      <c r="F82" s="19">
        <f>F83+F94</f>
        <v>33201.01</v>
      </c>
      <c r="G82" s="19">
        <f>G83+G94</f>
        <v>27548.01</v>
      </c>
      <c r="H82" s="19">
        <f>H83+H94</f>
        <v>27548.01</v>
      </c>
    </row>
    <row r="83" spans="1:8" ht="72">
      <c r="A83" s="5" t="s">
        <v>342</v>
      </c>
      <c r="B83" s="5" t="s">
        <v>388</v>
      </c>
      <c r="C83" s="6" t="s">
        <v>406</v>
      </c>
      <c r="D83" s="5"/>
      <c r="E83" s="4" t="s">
        <v>407</v>
      </c>
      <c r="F83" s="20">
        <f>F84+F91</f>
        <v>7396.5860000000002</v>
      </c>
      <c r="G83" s="20">
        <f>G84+G91</f>
        <v>1743.586</v>
      </c>
      <c r="H83" s="20">
        <f>H84+H91</f>
        <v>1743.586</v>
      </c>
    </row>
    <row r="84" spans="1:8" ht="48">
      <c r="A84" s="5" t="s">
        <v>342</v>
      </c>
      <c r="B84" s="5" t="s">
        <v>388</v>
      </c>
      <c r="C84" s="6" t="s">
        <v>408</v>
      </c>
      <c r="D84" s="5"/>
      <c r="E84" s="4" t="s">
        <v>409</v>
      </c>
      <c r="F84" s="20">
        <f>F85+F89+F87</f>
        <v>6907.5860000000002</v>
      </c>
      <c r="G84" s="20">
        <f>G85+G89+G87</f>
        <v>1254.586</v>
      </c>
      <c r="H84" s="20">
        <f>H85+H89+H87</f>
        <v>1254.586</v>
      </c>
    </row>
    <row r="85" spans="1:8" ht="48">
      <c r="A85" s="5" t="s">
        <v>342</v>
      </c>
      <c r="B85" s="5" t="s">
        <v>388</v>
      </c>
      <c r="C85" s="6" t="s">
        <v>410</v>
      </c>
      <c r="D85" s="5"/>
      <c r="E85" s="4" t="s">
        <v>411</v>
      </c>
      <c r="F85" s="20">
        <f>F86</f>
        <v>5833.5</v>
      </c>
      <c r="G85" s="20">
        <f>G86</f>
        <v>180.5</v>
      </c>
      <c r="H85" s="20">
        <f>H86</f>
        <v>180.5</v>
      </c>
    </row>
    <row r="86" spans="1:8" ht="40.9" customHeight="1">
      <c r="A86" s="5" t="s">
        <v>342</v>
      </c>
      <c r="B86" s="5" t="s">
        <v>388</v>
      </c>
      <c r="C86" s="6" t="s">
        <v>410</v>
      </c>
      <c r="D86" s="22" t="s">
        <v>363</v>
      </c>
      <c r="E86" s="23" t="s">
        <v>364</v>
      </c>
      <c r="F86" s="20">
        <v>5833.5</v>
      </c>
      <c r="G86" s="20">
        <v>180.5</v>
      </c>
      <c r="H86" s="20">
        <v>180.5</v>
      </c>
    </row>
    <row r="87" spans="1:8" ht="72">
      <c r="A87" s="5" t="s">
        <v>342</v>
      </c>
      <c r="B87" s="5" t="s">
        <v>388</v>
      </c>
      <c r="C87" s="6" t="s">
        <v>129</v>
      </c>
      <c r="D87" s="5"/>
      <c r="E87" s="4" t="s">
        <v>130</v>
      </c>
      <c r="F87" s="20">
        <f>F88</f>
        <v>393.90300000000002</v>
      </c>
      <c r="G87" s="20">
        <f>G88</f>
        <v>393.90300000000002</v>
      </c>
      <c r="H87" s="20">
        <f>H88</f>
        <v>393.90300000000002</v>
      </c>
    </row>
    <row r="88" spans="1:8" ht="37.15" customHeight="1">
      <c r="A88" s="5" t="s">
        <v>342</v>
      </c>
      <c r="B88" s="5" t="s">
        <v>388</v>
      </c>
      <c r="C88" s="6" t="s">
        <v>129</v>
      </c>
      <c r="D88" s="22" t="s">
        <v>363</v>
      </c>
      <c r="E88" s="23" t="s">
        <v>364</v>
      </c>
      <c r="F88" s="20">
        <v>393.90300000000002</v>
      </c>
      <c r="G88" s="20">
        <v>393.90300000000002</v>
      </c>
      <c r="H88" s="20">
        <v>393.90300000000002</v>
      </c>
    </row>
    <row r="89" spans="1:8" ht="24">
      <c r="A89" s="5" t="s">
        <v>342</v>
      </c>
      <c r="B89" s="5" t="s">
        <v>388</v>
      </c>
      <c r="C89" s="6" t="s">
        <v>412</v>
      </c>
      <c r="D89" s="5"/>
      <c r="E89" s="4" t="s">
        <v>413</v>
      </c>
      <c r="F89" s="20">
        <f>F90</f>
        <v>680.18299999999999</v>
      </c>
      <c r="G89" s="20">
        <f>G90</f>
        <v>680.18299999999999</v>
      </c>
      <c r="H89" s="20">
        <f>H90</f>
        <v>680.18299999999999</v>
      </c>
    </row>
    <row r="90" spans="1:8" ht="36.6" customHeight="1">
      <c r="A90" s="5" t="s">
        <v>342</v>
      </c>
      <c r="B90" s="5" t="s">
        <v>388</v>
      </c>
      <c r="C90" s="6" t="s">
        <v>412</v>
      </c>
      <c r="D90" s="22" t="s">
        <v>363</v>
      </c>
      <c r="E90" s="23" t="s">
        <v>364</v>
      </c>
      <c r="F90" s="20">
        <v>680.18299999999999</v>
      </c>
      <c r="G90" s="20">
        <v>680.18299999999999</v>
      </c>
      <c r="H90" s="20">
        <v>680.18299999999999</v>
      </c>
    </row>
    <row r="91" spans="1:8" ht="48">
      <c r="A91" s="5" t="s">
        <v>342</v>
      </c>
      <c r="B91" s="5" t="s">
        <v>388</v>
      </c>
      <c r="C91" s="6" t="s">
        <v>131</v>
      </c>
      <c r="D91" s="5"/>
      <c r="E91" s="4" t="s">
        <v>132</v>
      </c>
      <c r="F91" s="20">
        <f t="shared" ref="F91:H92" si="8">F92</f>
        <v>489</v>
      </c>
      <c r="G91" s="20">
        <f t="shared" si="8"/>
        <v>489</v>
      </c>
      <c r="H91" s="20">
        <f t="shared" si="8"/>
        <v>489</v>
      </c>
    </row>
    <row r="92" spans="1:8" ht="36">
      <c r="A92" s="5" t="s">
        <v>342</v>
      </c>
      <c r="B92" s="5" t="s">
        <v>388</v>
      </c>
      <c r="C92" s="6" t="s">
        <v>133</v>
      </c>
      <c r="D92" s="5"/>
      <c r="E92" s="4" t="s">
        <v>134</v>
      </c>
      <c r="F92" s="20">
        <f t="shared" si="8"/>
        <v>489</v>
      </c>
      <c r="G92" s="20">
        <f t="shared" si="8"/>
        <v>489</v>
      </c>
      <c r="H92" s="20">
        <f t="shared" si="8"/>
        <v>489</v>
      </c>
    </row>
    <row r="93" spans="1:8" ht="37.9" customHeight="1">
      <c r="A93" s="5" t="s">
        <v>342</v>
      </c>
      <c r="B93" s="5" t="s">
        <v>388</v>
      </c>
      <c r="C93" s="6" t="s">
        <v>133</v>
      </c>
      <c r="D93" s="22" t="s">
        <v>363</v>
      </c>
      <c r="E93" s="23" t="s">
        <v>364</v>
      </c>
      <c r="F93" s="20">
        <v>489</v>
      </c>
      <c r="G93" s="20">
        <v>489</v>
      </c>
      <c r="H93" s="20">
        <v>489</v>
      </c>
    </row>
    <row r="94" spans="1:8" ht="24">
      <c r="A94" s="5" t="s">
        <v>342</v>
      </c>
      <c r="B94" s="5" t="s">
        <v>388</v>
      </c>
      <c r="C94" s="6" t="s">
        <v>135</v>
      </c>
      <c r="D94" s="5"/>
      <c r="E94" s="4" t="s">
        <v>350</v>
      </c>
      <c r="F94" s="20">
        <f>F95</f>
        <v>25804.423999999999</v>
      </c>
      <c r="G94" s="20">
        <f>G95</f>
        <v>25804.423999999999</v>
      </c>
      <c r="H94" s="20">
        <f>H95</f>
        <v>25804.423999999999</v>
      </c>
    </row>
    <row r="95" spans="1:8" ht="72">
      <c r="A95" s="5" t="s">
        <v>342</v>
      </c>
      <c r="B95" s="5" t="s">
        <v>388</v>
      </c>
      <c r="C95" s="6" t="s">
        <v>136</v>
      </c>
      <c r="D95" s="5"/>
      <c r="E95" s="4" t="s">
        <v>137</v>
      </c>
      <c r="F95" s="20">
        <f>F96+F99</f>
        <v>25804.423999999999</v>
      </c>
      <c r="G95" s="20">
        <f>G96+G99</f>
        <v>25804.423999999999</v>
      </c>
      <c r="H95" s="20">
        <f>H96+H99</f>
        <v>25804.423999999999</v>
      </c>
    </row>
    <row r="96" spans="1:8" ht="72">
      <c r="A96" s="5" t="s">
        <v>342</v>
      </c>
      <c r="B96" s="5" t="s">
        <v>388</v>
      </c>
      <c r="C96" s="6" t="s">
        <v>138</v>
      </c>
      <c r="D96" s="5"/>
      <c r="E96" s="4" t="s">
        <v>419</v>
      </c>
      <c r="F96" s="20">
        <f>F97+F98</f>
        <v>13211.48</v>
      </c>
      <c r="G96" s="20">
        <f>G97+G98</f>
        <v>13211.48</v>
      </c>
      <c r="H96" s="20">
        <f>H97+H98</f>
        <v>13211.48</v>
      </c>
    </row>
    <row r="97" spans="1:8" ht="120">
      <c r="A97" s="5" t="s">
        <v>342</v>
      </c>
      <c r="B97" s="5" t="s">
        <v>388</v>
      </c>
      <c r="C97" s="6" t="s">
        <v>138</v>
      </c>
      <c r="D97" s="22" t="s">
        <v>355</v>
      </c>
      <c r="E97" s="23" t="s">
        <v>356</v>
      </c>
      <c r="F97" s="20">
        <v>12794.08</v>
      </c>
      <c r="G97" s="20">
        <v>12794.08</v>
      </c>
      <c r="H97" s="20">
        <v>12794.08</v>
      </c>
    </row>
    <row r="98" spans="1:8" ht="37.9" customHeight="1">
      <c r="A98" s="5" t="s">
        <v>342</v>
      </c>
      <c r="B98" s="5" t="s">
        <v>388</v>
      </c>
      <c r="C98" s="6" t="s">
        <v>138</v>
      </c>
      <c r="D98" s="22" t="s">
        <v>363</v>
      </c>
      <c r="E98" s="23" t="s">
        <v>364</v>
      </c>
      <c r="F98" s="20">
        <v>417.4</v>
      </c>
      <c r="G98" s="20">
        <v>417.4</v>
      </c>
      <c r="H98" s="20">
        <v>417.4</v>
      </c>
    </row>
    <row r="99" spans="1:8" ht="72">
      <c r="A99" s="5" t="s">
        <v>342</v>
      </c>
      <c r="B99" s="5" t="s">
        <v>388</v>
      </c>
      <c r="C99" s="6" t="s">
        <v>139</v>
      </c>
      <c r="D99" s="24"/>
      <c r="E99" s="25" t="s">
        <v>371</v>
      </c>
      <c r="F99" s="20">
        <f>F100</f>
        <v>12592.944</v>
      </c>
      <c r="G99" s="20">
        <f>G100</f>
        <v>12592.944</v>
      </c>
      <c r="H99" s="20">
        <f>H100</f>
        <v>12592.944</v>
      </c>
    </row>
    <row r="100" spans="1:8" ht="120">
      <c r="A100" s="5" t="s">
        <v>342</v>
      </c>
      <c r="B100" s="5" t="s">
        <v>388</v>
      </c>
      <c r="C100" s="6" t="s">
        <v>139</v>
      </c>
      <c r="D100" s="22" t="s">
        <v>355</v>
      </c>
      <c r="E100" s="23" t="s">
        <v>356</v>
      </c>
      <c r="F100" s="20">
        <v>12592.944</v>
      </c>
      <c r="G100" s="20">
        <v>12592.944</v>
      </c>
      <c r="H100" s="20">
        <v>12592.944</v>
      </c>
    </row>
    <row r="101" spans="1:8" ht="60">
      <c r="A101" s="17" t="s">
        <v>342</v>
      </c>
      <c r="B101" s="17" t="s">
        <v>388</v>
      </c>
      <c r="C101" s="37" t="s">
        <v>414</v>
      </c>
      <c r="D101" s="17"/>
      <c r="E101" s="38" t="s">
        <v>415</v>
      </c>
      <c r="F101" s="19">
        <f>F102</f>
        <v>19765.832999999999</v>
      </c>
      <c r="G101" s="19">
        <f t="shared" ref="G101:H102" si="9">G102</f>
        <v>19765.832999999999</v>
      </c>
      <c r="H101" s="19">
        <f t="shared" si="9"/>
        <v>19765.832999999999</v>
      </c>
    </row>
    <row r="102" spans="1:8" ht="24">
      <c r="A102" s="5" t="s">
        <v>342</v>
      </c>
      <c r="B102" s="5" t="s">
        <v>388</v>
      </c>
      <c r="C102" s="39" t="s">
        <v>416</v>
      </c>
      <c r="D102" s="40"/>
      <c r="E102" s="30" t="s">
        <v>350</v>
      </c>
      <c r="F102" s="41">
        <f>F103</f>
        <v>19765.832999999999</v>
      </c>
      <c r="G102" s="41">
        <f t="shared" si="9"/>
        <v>19765.832999999999</v>
      </c>
      <c r="H102" s="41">
        <f t="shared" si="9"/>
        <v>19765.832999999999</v>
      </c>
    </row>
    <row r="103" spans="1:8" ht="36">
      <c r="A103" s="5" t="s">
        <v>342</v>
      </c>
      <c r="B103" s="5" t="s">
        <v>388</v>
      </c>
      <c r="C103" s="39" t="s">
        <v>417</v>
      </c>
      <c r="D103" s="40"/>
      <c r="E103" s="30" t="s">
        <v>352</v>
      </c>
      <c r="F103" s="41">
        <f>F104+F107</f>
        <v>19765.832999999999</v>
      </c>
      <c r="G103" s="41">
        <f>G104+G107</f>
        <v>19765.832999999999</v>
      </c>
      <c r="H103" s="41">
        <f>H104+H107</f>
        <v>19765.832999999999</v>
      </c>
    </row>
    <row r="104" spans="1:8" ht="72">
      <c r="A104" s="5" t="s">
        <v>342</v>
      </c>
      <c r="B104" s="5" t="s">
        <v>388</v>
      </c>
      <c r="C104" s="39" t="s">
        <v>418</v>
      </c>
      <c r="D104" s="5"/>
      <c r="E104" s="180" t="s">
        <v>419</v>
      </c>
      <c r="F104" s="20">
        <f>F105+F106</f>
        <v>12016.329</v>
      </c>
      <c r="G104" s="20">
        <f t="shared" ref="G104:H104" si="10">G105+G106</f>
        <v>12016.329</v>
      </c>
      <c r="H104" s="20">
        <f t="shared" si="10"/>
        <v>12016.329</v>
      </c>
    </row>
    <row r="105" spans="1:8" ht="120">
      <c r="A105" s="5" t="s">
        <v>342</v>
      </c>
      <c r="B105" s="5" t="s">
        <v>388</v>
      </c>
      <c r="C105" s="39" t="s">
        <v>418</v>
      </c>
      <c r="D105" s="22" t="s">
        <v>355</v>
      </c>
      <c r="E105" s="23" t="s">
        <v>356</v>
      </c>
      <c r="F105" s="20">
        <v>11895.937</v>
      </c>
      <c r="G105" s="20">
        <v>11895.937</v>
      </c>
      <c r="H105" s="20">
        <v>11895.937</v>
      </c>
    </row>
    <row r="106" spans="1:8" ht="37.15" customHeight="1">
      <c r="A106" s="5" t="s">
        <v>342</v>
      </c>
      <c r="B106" s="5" t="s">
        <v>388</v>
      </c>
      <c r="C106" s="39" t="s">
        <v>418</v>
      </c>
      <c r="D106" s="22" t="s">
        <v>363</v>
      </c>
      <c r="E106" s="23" t="s">
        <v>364</v>
      </c>
      <c r="F106" s="20">
        <v>120.392</v>
      </c>
      <c r="G106" s="20">
        <v>120.392</v>
      </c>
      <c r="H106" s="20">
        <v>120.392</v>
      </c>
    </row>
    <row r="107" spans="1:8" ht="72">
      <c r="A107" s="5" t="s">
        <v>342</v>
      </c>
      <c r="B107" s="5" t="s">
        <v>388</v>
      </c>
      <c r="C107" s="6" t="s">
        <v>420</v>
      </c>
      <c r="D107" s="24"/>
      <c r="E107" s="25" t="s">
        <v>371</v>
      </c>
      <c r="F107" s="20">
        <f>F108</f>
        <v>7749.5039999999999</v>
      </c>
      <c r="G107" s="20">
        <f>G108</f>
        <v>7749.5039999999999</v>
      </c>
      <c r="H107" s="20">
        <f>H108</f>
        <v>7749.5039999999999</v>
      </c>
    </row>
    <row r="108" spans="1:8" ht="120">
      <c r="A108" s="5" t="s">
        <v>342</v>
      </c>
      <c r="B108" s="5" t="s">
        <v>388</v>
      </c>
      <c r="C108" s="6" t="s">
        <v>420</v>
      </c>
      <c r="D108" s="22" t="s">
        <v>355</v>
      </c>
      <c r="E108" s="23" t="s">
        <v>356</v>
      </c>
      <c r="F108" s="20">
        <v>7749.5039999999999</v>
      </c>
      <c r="G108" s="20">
        <v>7749.5039999999999</v>
      </c>
      <c r="H108" s="20">
        <v>7749.5039999999999</v>
      </c>
    </row>
    <row r="109" spans="1:8" ht="24">
      <c r="A109" s="5" t="s">
        <v>342</v>
      </c>
      <c r="B109" s="5" t="s">
        <v>388</v>
      </c>
      <c r="C109" s="6" t="s">
        <v>357</v>
      </c>
      <c r="D109" s="5"/>
      <c r="E109" s="4" t="s">
        <v>358</v>
      </c>
      <c r="F109" s="20">
        <f>F110</f>
        <v>1679.65</v>
      </c>
      <c r="G109" s="20">
        <f>G110</f>
        <v>9500</v>
      </c>
      <c r="H109" s="20">
        <f>H110</f>
        <v>9500</v>
      </c>
    </row>
    <row r="110" spans="1:8" ht="84">
      <c r="A110" s="4" t="s">
        <v>342</v>
      </c>
      <c r="B110" s="4" t="s">
        <v>388</v>
      </c>
      <c r="C110" s="6" t="s">
        <v>279</v>
      </c>
      <c r="D110" s="24"/>
      <c r="E110" s="25" t="s">
        <v>281</v>
      </c>
      <c r="F110" s="20">
        <f>F111</f>
        <v>1679.65</v>
      </c>
      <c r="G110" s="20">
        <f t="shared" ref="G110:H111" si="11">G111</f>
        <v>9500</v>
      </c>
      <c r="H110" s="20">
        <f t="shared" si="11"/>
        <v>9500</v>
      </c>
    </row>
    <row r="111" spans="1:8" ht="60">
      <c r="A111" s="4" t="s">
        <v>342</v>
      </c>
      <c r="B111" s="4" t="s">
        <v>388</v>
      </c>
      <c r="C111" s="6" t="s">
        <v>280</v>
      </c>
      <c r="D111" s="24"/>
      <c r="E111" s="25" t="s">
        <v>278</v>
      </c>
      <c r="F111" s="20">
        <f>F112</f>
        <v>1679.65</v>
      </c>
      <c r="G111" s="20">
        <f t="shared" si="11"/>
        <v>9500</v>
      </c>
      <c r="H111" s="20">
        <f t="shared" si="11"/>
        <v>9500</v>
      </c>
    </row>
    <row r="112" spans="1:8" ht="24">
      <c r="A112" s="4" t="s">
        <v>342</v>
      </c>
      <c r="B112" s="4" t="s">
        <v>388</v>
      </c>
      <c r="C112" s="6" t="s">
        <v>280</v>
      </c>
      <c r="D112" s="5" t="s">
        <v>394</v>
      </c>
      <c r="E112" s="4" t="s">
        <v>387</v>
      </c>
      <c r="F112" s="20">
        <v>1679.65</v>
      </c>
      <c r="G112" s="20">
        <v>9500</v>
      </c>
      <c r="H112" s="20">
        <v>9500</v>
      </c>
    </row>
    <row r="113" spans="1:8">
      <c r="A113" s="42" t="s">
        <v>345</v>
      </c>
      <c r="B113" s="42" t="s">
        <v>343</v>
      </c>
      <c r="C113" s="42"/>
      <c r="D113" s="43"/>
      <c r="E113" s="44" t="s">
        <v>421</v>
      </c>
      <c r="F113" s="11">
        <f>F114</f>
        <v>5204.2000000000007</v>
      </c>
      <c r="G113" s="11">
        <f t="shared" ref="G113:H117" si="12">G114</f>
        <v>5784.2</v>
      </c>
      <c r="H113" s="11">
        <f t="shared" si="12"/>
        <v>7314.8</v>
      </c>
    </row>
    <row r="114" spans="1:8" ht="24">
      <c r="A114" s="13" t="s">
        <v>345</v>
      </c>
      <c r="B114" s="13" t="s">
        <v>361</v>
      </c>
      <c r="C114" s="13"/>
      <c r="D114" s="28"/>
      <c r="E114" s="45" t="s">
        <v>422</v>
      </c>
      <c r="F114" s="16">
        <f>F115</f>
        <v>5204.2000000000007</v>
      </c>
      <c r="G114" s="16">
        <f t="shared" si="12"/>
        <v>5784.2</v>
      </c>
      <c r="H114" s="16">
        <f t="shared" si="12"/>
        <v>7314.8</v>
      </c>
    </row>
    <row r="115" spans="1:8" ht="60">
      <c r="A115" s="14" t="s">
        <v>345</v>
      </c>
      <c r="B115" s="14" t="s">
        <v>361</v>
      </c>
      <c r="C115" s="14" t="s">
        <v>347</v>
      </c>
      <c r="D115" s="17"/>
      <c r="E115" s="18" t="s">
        <v>348</v>
      </c>
      <c r="F115" s="19">
        <f>F116</f>
        <v>5204.2000000000007</v>
      </c>
      <c r="G115" s="19">
        <f t="shared" si="12"/>
        <v>5784.2</v>
      </c>
      <c r="H115" s="19">
        <f t="shared" si="12"/>
        <v>7314.8</v>
      </c>
    </row>
    <row r="116" spans="1:8" ht="48">
      <c r="A116" s="6" t="s">
        <v>345</v>
      </c>
      <c r="B116" s="6" t="s">
        <v>361</v>
      </c>
      <c r="C116" s="6" t="s">
        <v>374</v>
      </c>
      <c r="D116" s="5"/>
      <c r="E116" s="4" t="s">
        <v>375</v>
      </c>
      <c r="F116" s="20">
        <f>F117</f>
        <v>5204.2000000000007</v>
      </c>
      <c r="G116" s="20">
        <f t="shared" si="12"/>
        <v>5784.2</v>
      </c>
      <c r="H116" s="20">
        <f t="shared" si="12"/>
        <v>7314.8</v>
      </c>
    </row>
    <row r="117" spans="1:8" ht="48">
      <c r="A117" s="6" t="s">
        <v>345</v>
      </c>
      <c r="B117" s="6" t="s">
        <v>361</v>
      </c>
      <c r="C117" s="6" t="s">
        <v>376</v>
      </c>
      <c r="D117" s="6"/>
      <c r="E117" s="4" t="s">
        <v>377</v>
      </c>
      <c r="F117" s="20">
        <f>F118</f>
        <v>5204.2000000000007</v>
      </c>
      <c r="G117" s="20">
        <f t="shared" si="12"/>
        <v>5784.2</v>
      </c>
      <c r="H117" s="20">
        <f t="shared" si="12"/>
        <v>7314.8</v>
      </c>
    </row>
    <row r="118" spans="1:8" ht="72">
      <c r="A118" s="6" t="s">
        <v>345</v>
      </c>
      <c r="B118" s="6" t="s">
        <v>361</v>
      </c>
      <c r="C118" s="6" t="s">
        <v>423</v>
      </c>
      <c r="D118" s="24"/>
      <c r="E118" s="25" t="s">
        <v>424</v>
      </c>
      <c r="F118" s="20">
        <f>F119+F120</f>
        <v>5204.2000000000007</v>
      </c>
      <c r="G118" s="20">
        <f>G119+G120</f>
        <v>5784.2</v>
      </c>
      <c r="H118" s="20">
        <f>H119+H120</f>
        <v>7314.8</v>
      </c>
    </row>
    <row r="119" spans="1:8" ht="120">
      <c r="A119" s="6" t="s">
        <v>345</v>
      </c>
      <c r="B119" s="6" t="s">
        <v>361</v>
      </c>
      <c r="C119" s="6" t="s">
        <v>423</v>
      </c>
      <c r="D119" s="22" t="s">
        <v>355</v>
      </c>
      <c r="E119" s="23" t="s">
        <v>356</v>
      </c>
      <c r="F119" s="20">
        <v>4482.7250000000004</v>
      </c>
      <c r="G119" s="20">
        <v>5062.7280000000001</v>
      </c>
      <c r="H119" s="20">
        <v>6593.3540000000003</v>
      </c>
    </row>
    <row r="120" spans="1:8" ht="37.9" customHeight="1">
      <c r="A120" s="6" t="s">
        <v>345</v>
      </c>
      <c r="B120" s="6" t="s">
        <v>361</v>
      </c>
      <c r="C120" s="6" t="s">
        <v>423</v>
      </c>
      <c r="D120" s="22" t="s">
        <v>363</v>
      </c>
      <c r="E120" s="23" t="s">
        <v>364</v>
      </c>
      <c r="F120" s="20">
        <v>721.47500000000002</v>
      </c>
      <c r="G120" s="20">
        <v>721.47199999999998</v>
      </c>
      <c r="H120" s="20">
        <v>721.44600000000003</v>
      </c>
    </row>
    <row r="121" spans="1:8" ht="48">
      <c r="A121" s="42" t="s">
        <v>361</v>
      </c>
      <c r="B121" s="42" t="s">
        <v>343</v>
      </c>
      <c r="C121" s="42"/>
      <c r="D121" s="42"/>
      <c r="E121" s="10" t="s">
        <v>425</v>
      </c>
      <c r="F121" s="11">
        <f>F128+F122</f>
        <v>27074.603999999999</v>
      </c>
      <c r="G121" s="11">
        <f>G128+G122</f>
        <v>27074.603999999999</v>
      </c>
      <c r="H121" s="11">
        <f>H128+H122</f>
        <v>27074.603999999999</v>
      </c>
    </row>
    <row r="122" spans="1:8">
      <c r="A122" s="13" t="s">
        <v>361</v>
      </c>
      <c r="B122" s="13" t="s">
        <v>366</v>
      </c>
      <c r="C122" s="13"/>
      <c r="D122" s="26"/>
      <c r="E122" s="15" t="s">
        <v>426</v>
      </c>
      <c r="F122" s="16">
        <f>F123</f>
        <v>3410.3</v>
      </c>
      <c r="G122" s="16">
        <f t="shared" ref="G122:H126" si="13">G123</f>
        <v>3410.3</v>
      </c>
      <c r="H122" s="16">
        <f t="shared" si="13"/>
        <v>3410.3</v>
      </c>
    </row>
    <row r="123" spans="1:8" ht="60">
      <c r="A123" s="6" t="s">
        <v>361</v>
      </c>
      <c r="B123" s="6" t="s">
        <v>366</v>
      </c>
      <c r="C123" s="14" t="s">
        <v>347</v>
      </c>
      <c r="D123" s="17"/>
      <c r="E123" s="18" t="s">
        <v>348</v>
      </c>
      <c r="F123" s="19">
        <f>F124</f>
        <v>3410.3</v>
      </c>
      <c r="G123" s="19">
        <f t="shared" si="13"/>
        <v>3410.3</v>
      </c>
      <c r="H123" s="19">
        <f t="shared" si="13"/>
        <v>3410.3</v>
      </c>
    </row>
    <row r="124" spans="1:8" ht="48">
      <c r="A124" s="6" t="s">
        <v>361</v>
      </c>
      <c r="B124" s="6" t="s">
        <v>366</v>
      </c>
      <c r="C124" s="6" t="s">
        <v>374</v>
      </c>
      <c r="D124" s="5"/>
      <c r="E124" s="4" t="s">
        <v>375</v>
      </c>
      <c r="F124" s="20">
        <f>F125</f>
        <v>3410.3</v>
      </c>
      <c r="G124" s="20">
        <f t="shared" si="13"/>
        <v>3410.3</v>
      </c>
      <c r="H124" s="20">
        <f t="shared" si="13"/>
        <v>3410.3</v>
      </c>
    </row>
    <row r="125" spans="1:8" ht="48">
      <c r="A125" s="6" t="s">
        <v>361</v>
      </c>
      <c r="B125" s="6" t="s">
        <v>366</v>
      </c>
      <c r="C125" s="6" t="s">
        <v>376</v>
      </c>
      <c r="D125" s="6"/>
      <c r="E125" s="4" t="s">
        <v>377</v>
      </c>
      <c r="F125" s="20">
        <f>F126</f>
        <v>3410.3</v>
      </c>
      <c r="G125" s="20">
        <f t="shared" si="13"/>
        <v>3410.3</v>
      </c>
      <c r="H125" s="20">
        <f t="shared" si="13"/>
        <v>3410.3</v>
      </c>
    </row>
    <row r="126" spans="1:8" ht="84">
      <c r="A126" s="6" t="s">
        <v>361</v>
      </c>
      <c r="B126" s="6" t="s">
        <v>366</v>
      </c>
      <c r="C126" s="6" t="s">
        <v>427</v>
      </c>
      <c r="D126" s="6"/>
      <c r="E126" s="30" t="s">
        <v>428</v>
      </c>
      <c r="F126" s="20">
        <f>F127</f>
        <v>3410.3</v>
      </c>
      <c r="G126" s="20">
        <f t="shared" si="13"/>
        <v>3410.3</v>
      </c>
      <c r="H126" s="20">
        <f t="shared" si="13"/>
        <v>3410.3</v>
      </c>
    </row>
    <row r="127" spans="1:8" ht="120">
      <c r="A127" s="6" t="s">
        <v>361</v>
      </c>
      <c r="B127" s="6" t="s">
        <v>366</v>
      </c>
      <c r="C127" s="6" t="s">
        <v>427</v>
      </c>
      <c r="D127" s="22" t="s">
        <v>355</v>
      </c>
      <c r="E127" s="23" t="s">
        <v>356</v>
      </c>
      <c r="F127" s="20">
        <v>3410.3</v>
      </c>
      <c r="G127" s="20">
        <v>3410.3</v>
      </c>
      <c r="H127" s="20">
        <v>3410.3</v>
      </c>
    </row>
    <row r="128" spans="1:8" ht="62.45" customHeight="1">
      <c r="A128" s="26" t="s">
        <v>361</v>
      </c>
      <c r="B128" s="26">
        <v>10</v>
      </c>
      <c r="C128" s="13"/>
      <c r="D128" s="26"/>
      <c r="E128" s="15" t="s">
        <v>429</v>
      </c>
      <c r="F128" s="16">
        <f t="shared" ref="F128:H129" si="14">F129</f>
        <v>23664.304</v>
      </c>
      <c r="G128" s="16">
        <f t="shared" si="14"/>
        <v>23664.304</v>
      </c>
      <c r="H128" s="16">
        <f t="shared" si="14"/>
        <v>23664.304</v>
      </c>
    </row>
    <row r="129" spans="1:8" ht="84">
      <c r="A129" s="17" t="s">
        <v>361</v>
      </c>
      <c r="B129" s="17">
        <v>10</v>
      </c>
      <c r="C129" s="14" t="s">
        <v>430</v>
      </c>
      <c r="D129" s="17"/>
      <c r="E129" s="18" t="s">
        <v>431</v>
      </c>
      <c r="F129" s="19">
        <f>F130</f>
        <v>23664.304</v>
      </c>
      <c r="G129" s="19">
        <f t="shared" si="14"/>
        <v>23664.304</v>
      </c>
      <c r="H129" s="19">
        <f t="shared" si="14"/>
        <v>23664.304</v>
      </c>
    </row>
    <row r="130" spans="1:8" ht="84">
      <c r="A130" s="5" t="s">
        <v>361</v>
      </c>
      <c r="B130" s="5">
        <v>10</v>
      </c>
      <c r="C130" s="6" t="s">
        <v>432</v>
      </c>
      <c r="D130" s="5"/>
      <c r="E130" s="4" t="s">
        <v>433</v>
      </c>
      <c r="F130" s="20">
        <f>F131+F139</f>
        <v>23664.304</v>
      </c>
      <c r="G130" s="20">
        <f>G131+G139</f>
        <v>23664.304</v>
      </c>
      <c r="H130" s="20">
        <f>H131+H139</f>
        <v>23664.304</v>
      </c>
    </row>
    <row r="131" spans="1:8" ht="60">
      <c r="A131" s="5" t="s">
        <v>361</v>
      </c>
      <c r="B131" s="5">
        <v>10</v>
      </c>
      <c r="C131" s="6" t="s">
        <v>434</v>
      </c>
      <c r="D131" s="5"/>
      <c r="E131" s="4" t="s">
        <v>435</v>
      </c>
      <c r="F131" s="20">
        <f>F132+F134+F137</f>
        <v>16327.236999999999</v>
      </c>
      <c r="G131" s="20">
        <f>G132+G134+G137</f>
        <v>16327.236999999999</v>
      </c>
      <c r="H131" s="20">
        <f>H132+H134+H137</f>
        <v>16327.236999999999</v>
      </c>
    </row>
    <row r="132" spans="1:8" ht="84">
      <c r="A132" s="5" t="s">
        <v>361</v>
      </c>
      <c r="B132" s="5">
        <v>10</v>
      </c>
      <c r="C132" s="6" t="s">
        <v>436</v>
      </c>
      <c r="D132" s="5"/>
      <c r="E132" s="4" t="s">
        <v>437</v>
      </c>
      <c r="F132" s="20">
        <f>F133</f>
        <v>500</v>
      </c>
      <c r="G132" s="20">
        <f>G133</f>
        <v>500</v>
      </c>
      <c r="H132" s="20">
        <f>H133</f>
        <v>500</v>
      </c>
    </row>
    <row r="133" spans="1:8" ht="48">
      <c r="A133" s="5" t="s">
        <v>361</v>
      </c>
      <c r="B133" s="5">
        <v>10</v>
      </c>
      <c r="C133" s="6" t="s">
        <v>436</v>
      </c>
      <c r="D133" s="22" t="s">
        <v>363</v>
      </c>
      <c r="E133" s="23" t="s">
        <v>364</v>
      </c>
      <c r="F133" s="20">
        <v>500</v>
      </c>
      <c r="G133" s="20">
        <v>500</v>
      </c>
      <c r="H133" s="20">
        <v>500</v>
      </c>
    </row>
    <row r="134" spans="1:8" ht="72">
      <c r="A134" s="5" t="s">
        <v>361</v>
      </c>
      <c r="B134" s="5">
        <v>10</v>
      </c>
      <c r="C134" s="6" t="s">
        <v>438</v>
      </c>
      <c r="D134" s="5"/>
      <c r="E134" s="4" t="s">
        <v>439</v>
      </c>
      <c r="F134" s="20">
        <f>F135+F136</f>
        <v>15166.544</v>
      </c>
      <c r="G134" s="20">
        <f>G135+G136</f>
        <v>15166.544</v>
      </c>
      <c r="H134" s="20">
        <f>H135+H136</f>
        <v>15166.544</v>
      </c>
    </row>
    <row r="135" spans="1:8" ht="48">
      <c r="A135" s="5" t="s">
        <v>361</v>
      </c>
      <c r="B135" s="5">
        <v>10</v>
      </c>
      <c r="C135" s="6" t="s">
        <v>438</v>
      </c>
      <c r="D135" s="22" t="s">
        <v>363</v>
      </c>
      <c r="E135" s="23" t="s">
        <v>364</v>
      </c>
      <c r="F135" s="20">
        <v>14182.544</v>
      </c>
      <c r="G135" s="20">
        <v>14182.544</v>
      </c>
      <c r="H135" s="20">
        <v>14182.544</v>
      </c>
    </row>
    <row r="136" spans="1:8" ht="60">
      <c r="A136" s="5" t="s">
        <v>361</v>
      </c>
      <c r="B136" s="5">
        <v>10</v>
      </c>
      <c r="C136" s="6" t="s">
        <v>438</v>
      </c>
      <c r="D136" s="36" t="s">
        <v>402</v>
      </c>
      <c r="E136" s="23" t="s">
        <v>403</v>
      </c>
      <c r="F136" s="20">
        <v>984</v>
      </c>
      <c r="G136" s="20">
        <v>984</v>
      </c>
      <c r="H136" s="20">
        <v>984</v>
      </c>
    </row>
    <row r="137" spans="1:8" ht="60">
      <c r="A137" s="5" t="s">
        <v>361</v>
      </c>
      <c r="B137" s="5">
        <v>10</v>
      </c>
      <c r="C137" s="6" t="s">
        <v>440</v>
      </c>
      <c r="D137" s="5"/>
      <c r="E137" s="4" t="s">
        <v>441</v>
      </c>
      <c r="F137" s="20">
        <f>F138</f>
        <v>660.69299999999998</v>
      </c>
      <c r="G137" s="20">
        <f>G138</f>
        <v>660.69299999999998</v>
      </c>
      <c r="H137" s="20">
        <f>H138</f>
        <v>660.69299999999998</v>
      </c>
    </row>
    <row r="138" spans="1:8" ht="40.9" customHeight="1">
      <c r="A138" s="5" t="s">
        <v>361</v>
      </c>
      <c r="B138" s="5">
        <v>10</v>
      </c>
      <c r="C138" s="6" t="s">
        <v>440</v>
      </c>
      <c r="D138" s="22" t="s">
        <v>363</v>
      </c>
      <c r="E138" s="23" t="s">
        <v>364</v>
      </c>
      <c r="F138" s="20">
        <v>660.69299999999998</v>
      </c>
      <c r="G138" s="20">
        <v>660.69299999999998</v>
      </c>
      <c r="H138" s="20">
        <v>660.69299999999998</v>
      </c>
    </row>
    <row r="139" spans="1:8" ht="96">
      <c r="A139" s="5" t="s">
        <v>361</v>
      </c>
      <c r="B139" s="5">
        <v>10</v>
      </c>
      <c r="C139" s="6" t="s">
        <v>442</v>
      </c>
      <c r="D139" s="5"/>
      <c r="E139" s="4" t="s">
        <v>443</v>
      </c>
      <c r="F139" s="20">
        <f>F140+F142</f>
        <v>7337.067</v>
      </c>
      <c r="G139" s="20">
        <f>G140+G142</f>
        <v>7337.067</v>
      </c>
      <c r="H139" s="20">
        <f>H140+H142</f>
        <v>7337.067</v>
      </c>
    </row>
    <row r="140" spans="1:8" ht="48">
      <c r="A140" s="5" t="s">
        <v>361</v>
      </c>
      <c r="B140" s="5">
        <v>10</v>
      </c>
      <c r="C140" s="6" t="s">
        <v>444</v>
      </c>
      <c r="D140" s="5"/>
      <c r="E140" s="4" t="s">
        <v>445</v>
      </c>
      <c r="F140" s="20">
        <f>F141</f>
        <v>367.2</v>
      </c>
      <c r="G140" s="20">
        <f>G141</f>
        <v>367.2</v>
      </c>
      <c r="H140" s="20">
        <f>H141</f>
        <v>367.2</v>
      </c>
    </row>
    <row r="141" spans="1:8" ht="48">
      <c r="A141" s="5" t="s">
        <v>361</v>
      </c>
      <c r="B141" s="5">
        <v>10</v>
      </c>
      <c r="C141" s="6" t="s">
        <v>444</v>
      </c>
      <c r="D141" s="22" t="s">
        <v>363</v>
      </c>
      <c r="E141" s="23" t="s">
        <v>364</v>
      </c>
      <c r="F141" s="20">
        <v>367.2</v>
      </c>
      <c r="G141" s="20">
        <v>367.2</v>
      </c>
      <c r="H141" s="20">
        <v>367.2</v>
      </c>
    </row>
    <row r="142" spans="1:8" ht="36">
      <c r="A142" s="5" t="s">
        <v>361</v>
      </c>
      <c r="B142" s="5">
        <v>10</v>
      </c>
      <c r="C142" s="6" t="s">
        <v>446</v>
      </c>
      <c r="D142" s="5"/>
      <c r="E142" s="4" t="s">
        <v>447</v>
      </c>
      <c r="F142" s="20">
        <f>F143</f>
        <v>6969.8670000000002</v>
      </c>
      <c r="G142" s="20">
        <f>G143</f>
        <v>6969.8670000000002</v>
      </c>
      <c r="H142" s="20">
        <f>H143</f>
        <v>6969.8670000000002</v>
      </c>
    </row>
    <row r="143" spans="1:8" ht="120">
      <c r="A143" s="5" t="s">
        <v>361</v>
      </c>
      <c r="B143" s="5">
        <v>10</v>
      </c>
      <c r="C143" s="6" t="s">
        <v>446</v>
      </c>
      <c r="D143" s="22" t="s">
        <v>355</v>
      </c>
      <c r="E143" s="23" t="s">
        <v>356</v>
      </c>
      <c r="F143" s="20">
        <v>6969.8670000000002</v>
      </c>
      <c r="G143" s="20">
        <v>6969.8670000000002</v>
      </c>
      <c r="H143" s="20">
        <v>6969.8670000000002</v>
      </c>
    </row>
    <row r="144" spans="1:8">
      <c r="A144" s="9" t="s">
        <v>366</v>
      </c>
      <c r="B144" s="9" t="s">
        <v>343</v>
      </c>
      <c r="C144" s="42"/>
      <c r="D144" s="5"/>
      <c r="E144" s="10" t="s">
        <v>448</v>
      </c>
      <c r="F144" s="11">
        <f>F151+F159+F188+F145</f>
        <v>480465.22500000003</v>
      </c>
      <c r="G144" s="11">
        <f>G151+G159+G188+G145</f>
        <v>376208.22400000005</v>
      </c>
      <c r="H144" s="11">
        <f>H151+H159+H188+H145</f>
        <v>369505.63200000004</v>
      </c>
    </row>
    <row r="145" spans="1:8">
      <c r="A145" s="175" t="s">
        <v>366</v>
      </c>
      <c r="B145" s="175" t="s">
        <v>380</v>
      </c>
      <c r="C145" s="175"/>
      <c r="D145" s="176"/>
      <c r="E145" s="177" t="s">
        <v>633</v>
      </c>
      <c r="F145" s="11">
        <f>F146</f>
        <v>488.48700000000002</v>
      </c>
      <c r="G145" s="11">
        <f t="shared" ref="G145:H149" si="15">G146</f>
        <v>71.986999999999995</v>
      </c>
      <c r="H145" s="11">
        <f t="shared" si="15"/>
        <v>71.986999999999995</v>
      </c>
    </row>
    <row r="146" spans="1:8" ht="84">
      <c r="A146" s="178" t="s">
        <v>366</v>
      </c>
      <c r="B146" s="178" t="s">
        <v>380</v>
      </c>
      <c r="C146" s="178" t="s">
        <v>430</v>
      </c>
      <c r="D146" s="176"/>
      <c r="E146" s="179" t="s">
        <v>431</v>
      </c>
      <c r="F146" s="20">
        <f>F147</f>
        <v>488.48700000000002</v>
      </c>
      <c r="G146" s="20">
        <f t="shared" si="15"/>
        <v>71.986999999999995</v>
      </c>
      <c r="H146" s="20">
        <f t="shared" si="15"/>
        <v>71.986999999999995</v>
      </c>
    </row>
    <row r="147" spans="1:8" ht="84">
      <c r="A147" s="167" t="s">
        <v>366</v>
      </c>
      <c r="B147" s="167" t="s">
        <v>380</v>
      </c>
      <c r="C147" s="167" t="s">
        <v>432</v>
      </c>
      <c r="D147" s="166"/>
      <c r="E147" s="168" t="s">
        <v>634</v>
      </c>
      <c r="F147" s="20">
        <f>F148</f>
        <v>488.48700000000002</v>
      </c>
      <c r="G147" s="20">
        <f t="shared" si="15"/>
        <v>71.986999999999995</v>
      </c>
      <c r="H147" s="20">
        <f t="shared" si="15"/>
        <v>71.986999999999995</v>
      </c>
    </row>
    <row r="148" spans="1:8" ht="60">
      <c r="A148" s="167" t="s">
        <v>366</v>
      </c>
      <c r="B148" s="167" t="s">
        <v>380</v>
      </c>
      <c r="C148" s="167" t="s">
        <v>434</v>
      </c>
      <c r="D148" s="166"/>
      <c r="E148" s="168" t="s">
        <v>435</v>
      </c>
      <c r="F148" s="20">
        <f>F149</f>
        <v>488.48700000000002</v>
      </c>
      <c r="G148" s="20">
        <f t="shared" si="15"/>
        <v>71.986999999999995</v>
      </c>
      <c r="H148" s="20">
        <f t="shared" si="15"/>
        <v>71.986999999999995</v>
      </c>
    </row>
    <row r="149" spans="1:8" ht="72">
      <c r="A149" s="167" t="s">
        <v>366</v>
      </c>
      <c r="B149" s="167" t="s">
        <v>380</v>
      </c>
      <c r="C149" s="167" t="s">
        <v>635</v>
      </c>
      <c r="D149" s="166"/>
      <c r="E149" s="168" t="s">
        <v>636</v>
      </c>
      <c r="F149" s="20">
        <f>F150</f>
        <v>488.48700000000002</v>
      </c>
      <c r="G149" s="20">
        <f t="shared" si="15"/>
        <v>71.986999999999995</v>
      </c>
      <c r="H149" s="20">
        <f t="shared" si="15"/>
        <v>71.986999999999995</v>
      </c>
    </row>
    <row r="150" spans="1:8" ht="40.15" customHeight="1">
      <c r="A150" s="167" t="s">
        <v>366</v>
      </c>
      <c r="B150" s="167" t="s">
        <v>380</v>
      </c>
      <c r="C150" s="167" t="s">
        <v>635</v>
      </c>
      <c r="D150" s="170" t="s">
        <v>363</v>
      </c>
      <c r="E150" s="169" t="s">
        <v>364</v>
      </c>
      <c r="F150" s="20">
        <v>488.48700000000002</v>
      </c>
      <c r="G150" s="20">
        <v>71.986999999999995</v>
      </c>
      <c r="H150" s="20">
        <v>71.986999999999995</v>
      </c>
    </row>
    <row r="151" spans="1:8">
      <c r="A151" s="26" t="s">
        <v>366</v>
      </c>
      <c r="B151" s="26" t="s">
        <v>449</v>
      </c>
      <c r="C151" s="13"/>
      <c r="D151" s="26"/>
      <c r="E151" s="15" t="s">
        <v>450</v>
      </c>
      <c r="F151" s="16">
        <f t="shared" ref="F151:H153" si="16">F152</f>
        <v>13140.546999999999</v>
      </c>
      <c r="G151" s="16">
        <f t="shared" si="16"/>
        <v>9071.4670000000006</v>
      </c>
      <c r="H151" s="16">
        <f t="shared" si="16"/>
        <v>9129.4670000000006</v>
      </c>
    </row>
    <row r="152" spans="1:8" ht="84">
      <c r="A152" s="17" t="s">
        <v>366</v>
      </c>
      <c r="B152" s="17" t="s">
        <v>449</v>
      </c>
      <c r="C152" s="14" t="s">
        <v>451</v>
      </c>
      <c r="D152" s="17"/>
      <c r="E152" s="18" t="s">
        <v>452</v>
      </c>
      <c r="F152" s="19">
        <f t="shared" si="16"/>
        <v>13140.546999999999</v>
      </c>
      <c r="G152" s="19">
        <f t="shared" si="16"/>
        <v>9071.4670000000006</v>
      </c>
      <c r="H152" s="19">
        <f t="shared" si="16"/>
        <v>9129.4670000000006</v>
      </c>
    </row>
    <row r="153" spans="1:8" ht="48.6" customHeight="1">
      <c r="A153" s="5" t="s">
        <v>366</v>
      </c>
      <c r="B153" s="5" t="s">
        <v>449</v>
      </c>
      <c r="C153" s="6" t="s">
        <v>453</v>
      </c>
      <c r="D153" s="5"/>
      <c r="E153" s="4" t="s">
        <v>454</v>
      </c>
      <c r="F153" s="20">
        <f>F154</f>
        <v>13140.546999999999</v>
      </c>
      <c r="G153" s="20">
        <f t="shared" si="16"/>
        <v>9071.4670000000006</v>
      </c>
      <c r="H153" s="20">
        <f t="shared" si="16"/>
        <v>9129.4670000000006</v>
      </c>
    </row>
    <row r="154" spans="1:8" ht="60">
      <c r="A154" s="5" t="s">
        <v>366</v>
      </c>
      <c r="B154" s="5" t="s">
        <v>449</v>
      </c>
      <c r="C154" s="6" t="s">
        <v>455</v>
      </c>
      <c r="D154" s="5"/>
      <c r="E154" s="4" t="s">
        <v>456</v>
      </c>
      <c r="F154" s="20">
        <f>F155+F157</f>
        <v>13140.546999999999</v>
      </c>
      <c r="G154" s="20">
        <f t="shared" ref="G154:H154" si="17">G155+G157</f>
        <v>9071.4670000000006</v>
      </c>
      <c r="H154" s="20">
        <f t="shared" si="17"/>
        <v>9129.4670000000006</v>
      </c>
    </row>
    <row r="155" spans="1:8" ht="48">
      <c r="A155" s="5" t="s">
        <v>366</v>
      </c>
      <c r="B155" s="5" t="s">
        <v>449</v>
      </c>
      <c r="C155" s="6" t="s">
        <v>457</v>
      </c>
      <c r="D155" s="5"/>
      <c r="E155" s="4" t="s">
        <v>656</v>
      </c>
      <c r="F155" s="20">
        <v>1392.8</v>
      </c>
      <c r="G155" s="20">
        <f t="shared" ref="F155:H157" si="18">G156</f>
        <v>1448.4</v>
      </c>
      <c r="H155" s="20">
        <f t="shared" si="18"/>
        <v>1506.4</v>
      </c>
    </row>
    <row r="156" spans="1:8" ht="38.450000000000003" customHeight="1">
      <c r="A156" s="5" t="s">
        <v>366</v>
      </c>
      <c r="B156" s="5" t="s">
        <v>449</v>
      </c>
      <c r="C156" s="6" t="s">
        <v>457</v>
      </c>
      <c r="D156" s="22" t="s">
        <v>363</v>
      </c>
      <c r="E156" s="23" t="s">
        <v>364</v>
      </c>
      <c r="F156" s="20">
        <v>1392.8</v>
      </c>
      <c r="G156" s="20">
        <v>1448.4</v>
      </c>
      <c r="H156" s="20">
        <v>1506.4</v>
      </c>
    </row>
    <row r="157" spans="1:8" ht="72">
      <c r="A157" s="5" t="s">
        <v>366</v>
      </c>
      <c r="B157" s="5" t="s">
        <v>449</v>
      </c>
      <c r="C157" s="6" t="s">
        <v>458</v>
      </c>
      <c r="D157" s="5"/>
      <c r="E157" s="4" t="s">
        <v>459</v>
      </c>
      <c r="F157" s="20">
        <f t="shared" si="18"/>
        <v>11747.746999999999</v>
      </c>
      <c r="G157" s="20">
        <f t="shared" si="18"/>
        <v>7623.067</v>
      </c>
      <c r="H157" s="20">
        <f t="shared" si="18"/>
        <v>7623.067</v>
      </c>
    </row>
    <row r="158" spans="1:8" ht="36" customHeight="1">
      <c r="A158" s="5" t="s">
        <v>366</v>
      </c>
      <c r="B158" s="5" t="s">
        <v>449</v>
      </c>
      <c r="C158" s="6" t="s">
        <v>458</v>
      </c>
      <c r="D158" s="22" t="s">
        <v>363</v>
      </c>
      <c r="E158" s="23" t="s">
        <v>364</v>
      </c>
      <c r="F158" s="20">
        <v>11747.746999999999</v>
      </c>
      <c r="G158" s="20">
        <v>7623.067</v>
      </c>
      <c r="H158" s="20">
        <v>7623.067</v>
      </c>
    </row>
    <row r="159" spans="1:8" ht="24">
      <c r="A159" s="26" t="s">
        <v>366</v>
      </c>
      <c r="B159" s="26" t="s">
        <v>460</v>
      </c>
      <c r="C159" s="13"/>
      <c r="D159" s="26"/>
      <c r="E159" s="15" t="s">
        <v>461</v>
      </c>
      <c r="F159" s="16">
        <f t="shared" ref="F159:H160" si="19">F160</f>
        <v>456538.78399999999</v>
      </c>
      <c r="G159" s="16">
        <f t="shared" si="19"/>
        <v>364551.51900000003</v>
      </c>
      <c r="H159" s="16">
        <f t="shared" si="19"/>
        <v>357952.95</v>
      </c>
    </row>
    <row r="160" spans="1:8" ht="84">
      <c r="A160" s="17" t="s">
        <v>366</v>
      </c>
      <c r="B160" s="17" t="s">
        <v>460</v>
      </c>
      <c r="C160" s="14" t="s">
        <v>451</v>
      </c>
      <c r="D160" s="17"/>
      <c r="E160" s="18" t="s">
        <v>452</v>
      </c>
      <c r="F160" s="19">
        <f t="shared" si="19"/>
        <v>456538.78399999999</v>
      </c>
      <c r="G160" s="19">
        <f t="shared" si="19"/>
        <v>364551.51900000003</v>
      </c>
      <c r="H160" s="19">
        <f t="shared" si="19"/>
        <v>357952.95</v>
      </c>
    </row>
    <row r="161" spans="1:8" ht="48" customHeight="1">
      <c r="A161" s="5" t="s">
        <v>366</v>
      </c>
      <c r="B161" s="5" t="s">
        <v>460</v>
      </c>
      <c r="C161" s="6" t="s">
        <v>453</v>
      </c>
      <c r="D161" s="5"/>
      <c r="E161" s="4" t="s">
        <v>462</v>
      </c>
      <c r="F161" s="20">
        <f>F162+F170+F175+F180+F185</f>
        <v>456538.78399999999</v>
      </c>
      <c r="G161" s="20">
        <f>G162+G170+G175+G180+G185</f>
        <v>364551.51900000003</v>
      </c>
      <c r="H161" s="20">
        <f>H162+H170+H175+H180+H185</f>
        <v>357952.95</v>
      </c>
    </row>
    <row r="162" spans="1:8" ht="60">
      <c r="A162" s="5" t="s">
        <v>366</v>
      </c>
      <c r="B162" s="5" t="s">
        <v>460</v>
      </c>
      <c r="C162" s="6" t="s">
        <v>463</v>
      </c>
      <c r="D162" s="5"/>
      <c r="E162" s="4" t="s">
        <v>464</v>
      </c>
      <c r="F162" s="20">
        <f>F163+F165+F168</f>
        <v>175005.47899999999</v>
      </c>
      <c r="G162" s="20">
        <f t="shared" ref="G162:H162" si="20">G163+G165+G168</f>
        <v>175039.027</v>
      </c>
      <c r="H162" s="20">
        <f t="shared" si="20"/>
        <v>175787.72700000001</v>
      </c>
    </row>
    <row r="163" spans="1:8" ht="96">
      <c r="A163" s="5" t="s">
        <v>366</v>
      </c>
      <c r="B163" s="5" t="s">
        <v>460</v>
      </c>
      <c r="C163" s="33" t="s">
        <v>286</v>
      </c>
      <c r="D163" s="34"/>
      <c r="E163" s="34" t="s">
        <v>465</v>
      </c>
      <c r="F163" s="20">
        <f>F164</f>
        <v>17996.900000000001</v>
      </c>
      <c r="G163" s="20">
        <f>G164</f>
        <v>18716.8</v>
      </c>
      <c r="H163" s="20">
        <f>H164</f>
        <v>19465.5</v>
      </c>
    </row>
    <row r="164" spans="1:8" ht="37.15" customHeight="1">
      <c r="A164" s="5" t="s">
        <v>366</v>
      </c>
      <c r="B164" s="5" t="s">
        <v>460</v>
      </c>
      <c r="C164" s="33" t="s">
        <v>286</v>
      </c>
      <c r="D164" s="22" t="s">
        <v>363</v>
      </c>
      <c r="E164" s="23" t="s">
        <v>364</v>
      </c>
      <c r="F164" s="20">
        <v>17996.900000000001</v>
      </c>
      <c r="G164" s="20">
        <v>18716.8</v>
      </c>
      <c r="H164" s="20">
        <v>19465.5</v>
      </c>
    </row>
    <row r="165" spans="1:8" ht="60" customHeight="1">
      <c r="A165" s="5" t="s">
        <v>366</v>
      </c>
      <c r="B165" s="5" t="s">
        <v>460</v>
      </c>
      <c r="C165" s="33" t="s">
        <v>287</v>
      </c>
      <c r="D165" s="5"/>
      <c r="E165" s="4" t="s">
        <v>466</v>
      </c>
      <c r="F165" s="20">
        <f>F166+F167</f>
        <v>153408.579</v>
      </c>
      <c r="G165" s="20">
        <f>G166+G167</f>
        <v>156322.22700000001</v>
      </c>
      <c r="H165" s="20">
        <f>H166+H167</f>
        <v>156322.22700000001</v>
      </c>
    </row>
    <row r="166" spans="1:8" ht="37.9" customHeight="1">
      <c r="A166" s="5" t="s">
        <v>366</v>
      </c>
      <c r="B166" s="5" t="s">
        <v>460</v>
      </c>
      <c r="C166" s="33" t="s">
        <v>287</v>
      </c>
      <c r="D166" s="22" t="s">
        <v>363</v>
      </c>
      <c r="E166" s="23" t="s">
        <v>364</v>
      </c>
      <c r="F166" s="20">
        <v>115702.698</v>
      </c>
      <c r="G166" s="20">
        <v>118679.836</v>
      </c>
      <c r="H166" s="20">
        <v>118679.836</v>
      </c>
    </row>
    <row r="167" spans="1:8" ht="60">
      <c r="A167" s="5" t="s">
        <v>366</v>
      </c>
      <c r="B167" s="5" t="s">
        <v>460</v>
      </c>
      <c r="C167" s="33" t="s">
        <v>287</v>
      </c>
      <c r="D167" s="36" t="s">
        <v>402</v>
      </c>
      <c r="E167" s="23" t="s">
        <v>403</v>
      </c>
      <c r="F167" s="20">
        <v>37705.881000000001</v>
      </c>
      <c r="G167" s="20">
        <v>37642.391000000003</v>
      </c>
      <c r="H167" s="20">
        <v>37642.391000000003</v>
      </c>
    </row>
    <row r="168" spans="1:8" ht="60">
      <c r="A168" s="5" t="s">
        <v>366</v>
      </c>
      <c r="B168" s="5" t="s">
        <v>460</v>
      </c>
      <c r="C168" s="27" t="s">
        <v>308</v>
      </c>
      <c r="D168" s="5"/>
      <c r="E168" s="4" t="s">
        <v>467</v>
      </c>
      <c r="F168" s="20">
        <f>F169</f>
        <v>3600</v>
      </c>
      <c r="G168" s="20">
        <f>G169</f>
        <v>0</v>
      </c>
      <c r="H168" s="20">
        <f>H169</f>
        <v>0</v>
      </c>
    </row>
    <row r="169" spans="1:8" ht="48">
      <c r="A169" s="5" t="s">
        <v>366</v>
      </c>
      <c r="B169" s="5" t="s">
        <v>460</v>
      </c>
      <c r="C169" s="27" t="s">
        <v>308</v>
      </c>
      <c r="D169" s="22" t="s">
        <v>363</v>
      </c>
      <c r="E169" s="23" t="s">
        <v>364</v>
      </c>
      <c r="F169" s="20">
        <v>3600</v>
      </c>
      <c r="G169" s="20">
        <v>0</v>
      </c>
      <c r="H169" s="20">
        <v>0</v>
      </c>
    </row>
    <row r="170" spans="1:8" ht="36">
      <c r="A170" s="5" t="s">
        <v>366</v>
      </c>
      <c r="B170" s="5" t="s">
        <v>460</v>
      </c>
      <c r="C170" s="33" t="s">
        <v>468</v>
      </c>
      <c r="D170" s="5"/>
      <c r="E170" s="4" t="s">
        <v>469</v>
      </c>
      <c r="F170" s="20">
        <f>F171+F173</f>
        <v>181310.69699999999</v>
      </c>
      <c r="G170" s="20">
        <f t="shared" ref="G170:H170" si="21">G171+G173</f>
        <v>137538.56699999998</v>
      </c>
      <c r="H170" s="20">
        <f t="shared" si="21"/>
        <v>140052</v>
      </c>
    </row>
    <row r="171" spans="1:8" ht="36">
      <c r="A171" s="5" t="s">
        <v>366</v>
      </c>
      <c r="B171" s="5" t="s">
        <v>460</v>
      </c>
      <c r="C171" s="33" t="s">
        <v>288</v>
      </c>
      <c r="D171" s="5"/>
      <c r="E171" s="4" t="s">
        <v>657</v>
      </c>
      <c r="F171" s="20">
        <f>F172</f>
        <v>129486</v>
      </c>
      <c r="G171" s="20">
        <f>G172</f>
        <v>134665.44399999999</v>
      </c>
      <c r="H171" s="20">
        <f>H172</f>
        <v>140052</v>
      </c>
    </row>
    <row r="172" spans="1:8" ht="39.6" customHeight="1">
      <c r="A172" s="5" t="s">
        <v>366</v>
      </c>
      <c r="B172" s="5" t="s">
        <v>460</v>
      </c>
      <c r="C172" s="33" t="s">
        <v>288</v>
      </c>
      <c r="D172" s="22" t="s">
        <v>363</v>
      </c>
      <c r="E172" s="23" t="s">
        <v>364</v>
      </c>
      <c r="F172" s="20">
        <v>129486</v>
      </c>
      <c r="G172" s="20">
        <v>134665.44399999999</v>
      </c>
      <c r="H172" s="20">
        <v>140052</v>
      </c>
    </row>
    <row r="173" spans="1:8" ht="36">
      <c r="A173" s="5" t="s">
        <v>366</v>
      </c>
      <c r="B173" s="5" t="s">
        <v>460</v>
      </c>
      <c r="C173" s="33" t="s">
        <v>289</v>
      </c>
      <c r="D173" s="5"/>
      <c r="E173" s="4" t="s">
        <v>470</v>
      </c>
      <c r="F173" s="20">
        <f>F174</f>
        <v>51824.697</v>
      </c>
      <c r="G173" s="20">
        <f>G174</f>
        <v>2873.123</v>
      </c>
      <c r="H173" s="20">
        <f>H174</f>
        <v>0</v>
      </c>
    </row>
    <row r="174" spans="1:8" ht="37.9" customHeight="1">
      <c r="A174" s="5" t="s">
        <v>366</v>
      </c>
      <c r="B174" s="5" t="s">
        <v>460</v>
      </c>
      <c r="C174" s="33" t="s">
        <v>289</v>
      </c>
      <c r="D174" s="22" t="s">
        <v>363</v>
      </c>
      <c r="E174" s="23" t="s">
        <v>364</v>
      </c>
      <c r="F174" s="20">
        <v>51824.697</v>
      </c>
      <c r="G174" s="20">
        <v>2873.123</v>
      </c>
      <c r="H174" s="20">
        <v>0</v>
      </c>
    </row>
    <row r="175" spans="1:8" ht="84">
      <c r="A175" s="5" t="s">
        <v>366</v>
      </c>
      <c r="B175" s="5" t="s">
        <v>460</v>
      </c>
      <c r="C175" s="33" t="s">
        <v>471</v>
      </c>
      <c r="D175" s="5"/>
      <c r="E175" s="4" t="s">
        <v>472</v>
      </c>
      <c r="F175" s="20">
        <f>F176+F178</f>
        <v>91589.489999999991</v>
      </c>
      <c r="G175" s="20">
        <f t="shared" ref="G175:H175" si="22">G176+G178</f>
        <v>44555.497000000003</v>
      </c>
      <c r="H175" s="20">
        <f t="shared" si="22"/>
        <v>34559.667000000001</v>
      </c>
    </row>
    <row r="176" spans="1:8" ht="84">
      <c r="A176" s="5" t="s">
        <v>366</v>
      </c>
      <c r="B176" s="5" t="s">
        <v>460</v>
      </c>
      <c r="C176" s="33" t="s">
        <v>290</v>
      </c>
      <c r="D176" s="5"/>
      <c r="E176" s="4" t="s">
        <v>658</v>
      </c>
      <c r="F176" s="20">
        <f>F177</f>
        <v>31952.332999999999</v>
      </c>
      <c r="G176" s="20">
        <f>G177</f>
        <v>33230.445</v>
      </c>
      <c r="H176" s="20">
        <f>H177</f>
        <v>34559.667000000001</v>
      </c>
    </row>
    <row r="177" spans="1:8" ht="37.9" customHeight="1">
      <c r="A177" s="5" t="s">
        <v>366</v>
      </c>
      <c r="B177" s="5" t="s">
        <v>460</v>
      </c>
      <c r="C177" s="33" t="s">
        <v>290</v>
      </c>
      <c r="D177" s="22" t="s">
        <v>363</v>
      </c>
      <c r="E177" s="23" t="s">
        <v>364</v>
      </c>
      <c r="F177" s="20">
        <v>31952.332999999999</v>
      </c>
      <c r="G177" s="20">
        <v>33230.445</v>
      </c>
      <c r="H177" s="20">
        <v>34559.667000000001</v>
      </c>
    </row>
    <row r="178" spans="1:8" ht="96">
      <c r="A178" s="5" t="s">
        <v>366</v>
      </c>
      <c r="B178" s="5" t="s">
        <v>460</v>
      </c>
      <c r="C178" s="33" t="s">
        <v>301</v>
      </c>
      <c r="D178" s="5"/>
      <c r="E178" s="4" t="s">
        <v>473</v>
      </c>
      <c r="F178" s="20">
        <f>F179</f>
        <v>59637.156999999999</v>
      </c>
      <c r="G178" s="20">
        <f>G179</f>
        <v>11325.052</v>
      </c>
      <c r="H178" s="20">
        <f>H179</f>
        <v>0</v>
      </c>
    </row>
    <row r="179" spans="1:8" ht="36" customHeight="1">
      <c r="A179" s="5" t="s">
        <v>366</v>
      </c>
      <c r="B179" s="5" t="s">
        <v>460</v>
      </c>
      <c r="C179" s="33" t="s">
        <v>301</v>
      </c>
      <c r="D179" s="22" t="s">
        <v>363</v>
      </c>
      <c r="E179" s="23" t="s">
        <v>364</v>
      </c>
      <c r="F179" s="20">
        <v>59637.156999999999</v>
      </c>
      <c r="G179" s="20">
        <v>11325.052</v>
      </c>
      <c r="H179" s="20">
        <v>0</v>
      </c>
    </row>
    <row r="180" spans="1:8" ht="72">
      <c r="A180" s="5" t="s">
        <v>366</v>
      </c>
      <c r="B180" s="5" t="s">
        <v>460</v>
      </c>
      <c r="C180" s="33" t="s">
        <v>620</v>
      </c>
      <c r="D180" s="5"/>
      <c r="E180" s="4" t="s">
        <v>474</v>
      </c>
      <c r="F180" s="20">
        <f>F181+F183</f>
        <v>8133.1180000000004</v>
      </c>
      <c r="G180" s="20">
        <f t="shared" ref="G180:H180" si="23">G181+G183</f>
        <v>7418.4279999999999</v>
      </c>
      <c r="H180" s="20">
        <f t="shared" si="23"/>
        <v>7553.5559999999996</v>
      </c>
    </row>
    <row r="181" spans="1:8" ht="84">
      <c r="A181" s="5" t="s">
        <v>366</v>
      </c>
      <c r="B181" s="5" t="s">
        <v>460</v>
      </c>
      <c r="C181" s="33" t="s">
        <v>619</v>
      </c>
      <c r="D181" s="5"/>
      <c r="E181" s="4" t="s">
        <v>659</v>
      </c>
      <c r="F181" s="20">
        <f>F182</f>
        <v>6983.6670000000004</v>
      </c>
      <c r="G181" s="20">
        <f>G182</f>
        <v>7263</v>
      </c>
      <c r="H181" s="20">
        <f>H182</f>
        <v>7553.5559999999996</v>
      </c>
    </row>
    <row r="182" spans="1:8" ht="39" customHeight="1">
      <c r="A182" s="5" t="s">
        <v>366</v>
      </c>
      <c r="B182" s="5" t="s">
        <v>460</v>
      </c>
      <c r="C182" s="33" t="s">
        <v>619</v>
      </c>
      <c r="D182" s="22" t="s">
        <v>363</v>
      </c>
      <c r="E182" s="23" t="s">
        <v>364</v>
      </c>
      <c r="F182" s="20">
        <v>6983.6670000000004</v>
      </c>
      <c r="G182" s="20">
        <v>7263</v>
      </c>
      <c r="H182" s="20">
        <v>7553.5559999999996</v>
      </c>
    </row>
    <row r="183" spans="1:8" ht="96">
      <c r="A183" s="5" t="s">
        <v>366</v>
      </c>
      <c r="B183" s="5" t="s">
        <v>460</v>
      </c>
      <c r="C183" s="33" t="s">
        <v>626</v>
      </c>
      <c r="D183" s="5"/>
      <c r="E183" s="4" t="s">
        <v>475</v>
      </c>
      <c r="F183" s="20">
        <f>F184</f>
        <v>1149.451</v>
      </c>
      <c r="G183" s="20">
        <f t="shared" ref="G183:H183" si="24">G184</f>
        <v>155.428</v>
      </c>
      <c r="H183" s="20">
        <f t="shared" si="24"/>
        <v>0</v>
      </c>
    </row>
    <row r="184" spans="1:8" ht="36.6" customHeight="1">
      <c r="A184" s="5" t="s">
        <v>366</v>
      </c>
      <c r="B184" s="5" t="s">
        <v>460</v>
      </c>
      <c r="C184" s="33" t="s">
        <v>626</v>
      </c>
      <c r="D184" s="22" t="s">
        <v>363</v>
      </c>
      <c r="E184" s="23" t="s">
        <v>364</v>
      </c>
      <c r="F184" s="20">
        <v>1149.451</v>
      </c>
      <c r="G184" s="20">
        <v>155.428</v>
      </c>
      <c r="H184" s="20">
        <v>0</v>
      </c>
    </row>
    <row r="185" spans="1:8" ht="132">
      <c r="A185" s="5" t="s">
        <v>366</v>
      </c>
      <c r="B185" s="5" t="s">
        <v>460</v>
      </c>
      <c r="C185" s="33" t="s">
        <v>476</v>
      </c>
      <c r="D185" s="5"/>
      <c r="E185" s="4" t="s">
        <v>477</v>
      </c>
      <c r="F185" s="20">
        <f t="shared" ref="F185:H186" si="25">F186</f>
        <v>500</v>
      </c>
      <c r="G185" s="20">
        <f t="shared" si="25"/>
        <v>0</v>
      </c>
      <c r="H185" s="20">
        <f t="shared" si="25"/>
        <v>0</v>
      </c>
    </row>
    <row r="186" spans="1:8" ht="132">
      <c r="A186" s="5" t="s">
        <v>366</v>
      </c>
      <c r="B186" s="5" t="s">
        <v>460</v>
      </c>
      <c r="C186" s="33" t="s">
        <v>302</v>
      </c>
      <c r="D186" s="5"/>
      <c r="E186" s="4" t="s">
        <v>478</v>
      </c>
      <c r="F186" s="20">
        <f t="shared" si="25"/>
        <v>500</v>
      </c>
      <c r="G186" s="20">
        <f t="shared" si="25"/>
        <v>0</v>
      </c>
      <c r="H186" s="20">
        <f t="shared" si="25"/>
        <v>0</v>
      </c>
    </row>
    <row r="187" spans="1:8" ht="48">
      <c r="A187" s="5" t="s">
        <v>366</v>
      </c>
      <c r="B187" s="5" t="s">
        <v>460</v>
      </c>
      <c r="C187" s="33" t="s">
        <v>302</v>
      </c>
      <c r="D187" s="22" t="s">
        <v>363</v>
      </c>
      <c r="E187" s="23" t="s">
        <v>364</v>
      </c>
      <c r="F187" s="20">
        <v>500</v>
      </c>
      <c r="G187" s="20">
        <v>0</v>
      </c>
      <c r="H187" s="20">
        <v>0</v>
      </c>
    </row>
    <row r="188" spans="1:8" ht="24">
      <c r="A188" s="26" t="s">
        <v>366</v>
      </c>
      <c r="B188" s="26" t="s">
        <v>327</v>
      </c>
      <c r="C188" s="13"/>
      <c r="D188" s="26"/>
      <c r="E188" s="15" t="s">
        <v>479</v>
      </c>
      <c r="F188" s="16">
        <f>F189+F211</f>
        <v>10297.406999999999</v>
      </c>
      <c r="G188" s="16">
        <f>G189+G211</f>
        <v>2513.2510000000002</v>
      </c>
      <c r="H188" s="16">
        <f>H189+H211</f>
        <v>2351.2280000000001</v>
      </c>
    </row>
    <row r="189" spans="1:8" ht="60">
      <c r="A189" s="17" t="s">
        <v>366</v>
      </c>
      <c r="B189" s="17">
        <v>12</v>
      </c>
      <c r="C189" s="37" t="s">
        <v>480</v>
      </c>
      <c r="D189" s="17"/>
      <c r="E189" s="18" t="s">
        <v>481</v>
      </c>
      <c r="F189" s="19">
        <f t="shared" ref="F189:H189" si="26">F190</f>
        <v>504.05</v>
      </c>
      <c r="G189" s="19">
        <f t="shared" si="26"/>
        <v>495.22300000000001</v>
      </c>
      <c r="H189" s="19">
        <f t="shared" si="26"/>
        <v>495.22800000000001</v>
      </c>
    </row>
    <row r="190" spans="1:8" ht="48">
      <c r="A190" s="5" t="s">
        <v>366</v>
      </c>
      <c r="B190" s="5">
        <v>12</v>
      </c>
      <c r="C190" s="33" t="s">
        <v>482</v>
      </c>
      <c r="D190" s="5"/>
      <c r="E190" s="4" t="s">
        <v>483</v>
      </c>
      <c r="F190" s="20">
        <f>F191+F204</f>
        <v>504.05</v>
      </c>
      <c r="G190" s="20">
        <f>G191+G204</f>
        <v>495.22300000000001</v>
      </c>
      <c r="H190" s="20">
        <f>H191+H204</f>
        <v>495.22800000000001</v>
      </c>
    </row>
    <row r="191" spans="1:8" ht="24">
      <c r="A191" s="5" t="s">
        <v>366</v>
      </c>
      <c r="B191" s="5">
        <v>12</v>
      </c>
      <c r="C191" s="33" t="s">
        <v>484</v>
      </c>
      <c r="D191" s="5"/>
      <c r="E191" s="4" t="s">
        <v>485</v>
      </c>
      <c r="F191" s="20">
        <f>F192+F194+F196+F198+F200+F202</f>
        <v>373.27600000000001</v>
      </c>
      <c r="G191" s="20">
        <f t="shared" ref="G191:H191" si="27">G192+G194+G196+G198+G200+G202</f>
        <v>364.44400000000002</v>
      </c>
      <c r="H191" s="20">
        <f t="shared" si="27"/>
        <v>364.44400000000002</v>
      </c>
    </row>
    <row r="192" spans="1:8" ht="48">
      <c r="A192" s="5" t="s">
        <v>366</v>
      </c>
      <c r="B192" s="5">
        <v>12</v>
      </c>
      <c r="C192" s="33" t="s">
        <v>486</v>
      </c>
      <c r="D192" s="5"/>
      <c r="E192" s="4" t="s">
        <v>487</v>
      </c>
      <c r="F192" s="20">
        <f>F193</f>
        <v>134</v>
      </c>
      <c r="G192" s="20">
        <f>G193</f>
        <v>134</v>
      </c>
      <c r="H192" s="20">
        <f>H193</f>
        <v>134</v>
      </c>
    </row>
    <row r="193" spans="1:8" ht="39" customHeight="1">
      <c r="A193" s="5" t="s">
        <v>366</v>
      </c>
      <c r="B193" s="5">
        <v>12</v>
      </c>
      <c r="C193" s="33" t="s">
        <v>486</v>
      </c>
      <c r="D193" s="22" t="s">
        <v>363</v>
      </c>
      <c r="E193" s="23" t="s">
        <v>364</v>
      </c>
      <c r="F193" s="20">
        <v>134</v>
      </c>
      <c r="G193" s="20">
        <v>134</v>
      </c>
      <c r="H193" s="20">
        <v>134</v>
      </c>
    </row>
    <row r="194" spans="1:8" ht="48">
      <c r="A194" s="5" t="s">
        <v>366</v>
      </c>
      <c r="B194" s="5">
        <v>12</v>
      </c>
      <c r="C194" s="33" t="s">
        <v>488</v>
      </c>
      <c r="D194" s="5"/>
      <c r="E194" s="4" t="s">
        <v>489</v>
      </c>
      <c r="F194" s="20">
        <f>F195</f>
        <v>24</v>
      </c>
      <c r="G194" s="20">
        <f>G195</f>
        <v>24</v>
      </c>
      <c r="H194" s="20">
        <f>H195</f>
        <v>24</v>
      </c>
    </row>
    <row r="195" spans="1:8" ht="37.9" customHeight="1">
      <c r="A195" s="5" t="s">
        <v>366</v>
      </c>
      <c r="B195" s="5">
        <v>12</v>
      </c>
      <c r="C195" s="33" t="s">
        <v>488</v>
      </c>
      <c r="D195" s="22" t="s">
        <v>363</v>
      </c>
      <c r="E195" s="23" t="s">
        <v>364</v>
      </c>
      <c r="F195" s="20">
        <v>24</v>
      </c>
      <c r="G195" s="20">
        <v>24</v>
      </c>
      <c r="H195" s="20">
        <v>24</v>
      </c>
    </row>
    <row r="196" spans="1:8" ht="36">
      <c r="A196" s="5" t="s">
        <v>366</v>
      </c>
      <c r="B196" s="5">
        <v>12</v>
      </c>
      <c r="C196" s="33" t="s">
        <v>490</v>
      </c>
      <c r="D196" s="5"/>
      <c r="E196" s="4" t="s">
        <v>491</v>
      </c>
      <c r="F196" s="20">
        <f>F197</f>
        <v>77.694000000000003</v>
      </c>
      <c r="G196" s="20">
        <f>G197</f>
        <v>77.694000000000003</v>
      </c>
      <c r="H196" s="20">
        <f>H197</f>
        <v>77.694000000000003</v>
      </c>
    </row>
    <row r="197" spans="1:8" ht="36" customHeight="1">
      <c r="A197" s="5" t="s">
        <v>366</v>
      </c>
      <c r="B197" s="5">
        <v>12</v>
      </c>
      <c r="C197" s="33" t="s">
        <v>490</v>
      </c>
      <c r="D197" s="22" t="s">
        <v>363</v>
      </c>
      <c r="E197" s="23" t="s">
        <v>364</v>
      </c>
      <c r="F197" s="20">
        <v>77.694000000000003</v>
      </c>
      <c r="G197" s="20">
        <v>77.694000000000003</v>
      </c>
      <c r="H197" s="20">
        <v>77.694000000000003</v>
      </c>
    </row>
    <row r="198" spans="1:8" ht="48">
      <c r="A198" s="5" t="s">
        <v>366</v>
      </c>
      <c r="B198" s="5">
        <v>12</v>
      </c>
      <c r="C198" s="33" t="s">
        <v>492</v>
      </c>
      <c r="D198" s="5"/>
      <c r="E198" s="4" t="s">
        <v>493</v>
      </c>
      <c r="F198" s="20">
        <f>F199</f>
        <v>28.75</v>
      </c>
      <c r="G198" s="20">
        <f>G199</f>
        <v>28.75</v>
      </c>
      <c r="H198" s="20">
        <f>H199</f>
        <v>28.75</v>
      </c>
    </row>
    <row r="199" spans="1:8" ht="24">
      <c r="A199" s="5" t="s">
        <v>366</v>
      </c>
      <c r="B199" s="5">
        <v>12</v>
      </c>
      <c r="C199" s="33" t="s">
        <v>492</v>
      </c>
      <c r="D199" s="22">
        <v>300</v>
      </c>
      <c r="E199" s="23" t="s">
        <v>365</v>
      </c>
      <c r="F199" s="20">
        <v>28.75</v>
      </c>
      <c r="G199" s="20">
        <v>28.75</v>
      </c>
      <c r="H199" s="20">
        <v>28.75</v>
      </c>
    </row>
    <row r="200" spans="1:8" ht="36">
      <c r="A200" s="5" t="s">
        <v>366</v>
      </c>
      <c r="B200" s="5">
        <v>12</v>
      </c>
      <c r="C200" s="33" t="s">
        <v>494</v>
      </c>
      <c r="D200" s="5"/>
      <c r="E200" s="4" t="s">
        <v>495</v>
      </c>
      <c r="F200" s="20">
        <f>F201</f>
        <v>100</v>
      </c>
      <c r="G200" s="20">
        <f>G201</f>
        <v>100</v>
      </c>
      <c r="H200" s="20">
        <f>H201</f>
        <v>100</v>
      </c>
    </row>
    <row r="201" spans="1:8" ht="37.15" customHeight="1">
      <c r="A201" s="5" t="s">
        <v>366</v>
      </c>
      <c r="B201" s="5">
        <v>12</v>
      </c>
      <c r="C201" s="33" t="s">
        <v>494</v>
      </c>
      <c r="D201" s="22" t="s">
        <v>363</v>
      </c>
      <c r="E201" s="23" t="s">
        <v>364</v>
      </c>
      <c r="F201" s="20">
        <v>100</v>
      </c>
      <c r="G201" s="20">
        <v>100</v>
      </c>
      <c r="H201" s="20">
        <v>100</v>
      </c>
    </row>
    <row r="202" spans="1:8" ht="48">
      <c r="A202" s="5" t="s">
        <v>366</v>
      </c>
      <c r="B202" s="5">
        <v>12</v>
      </c>
      <c r="C202" s="33" t="s">
        <v>641</v>
      </c>
      <c r="D202" s="5"/>
      <c r="E202" s="4" t="s">
        <v>652</v>
      </c>
      <c r="F202" s="20">
        <f>F203</f>
        <v>8.8320000000000007</v>
      </c>
      <c r="G202" s="20">
        <f t="shared" ref="G202:H202" si="28">G203</f>
        <v>0</v>
      </c>
      <c r="H202" s="20">
        <f t="shared" si="28"/>
        <v>0</v>
      </c>
    </row>
    <row r="203" spans="1:8" ht="34.9" customHeight="1">
      <c r="A203" s="5" t="s">
        <v>366</v>
      </c>
      <c r="B203" s="5">
        <v>12</v>
      </c>
      <c r="C203" s="33" t="s">
        <v>641</v>
      </c>
      <c r="D203" s="22" t="s">
        <v>363</v>
      </c>
      <c r="E203" s="23" t="s">
        <v>364</v>
      </c>
      <c r="F203" s="20">
        <v>8.8320000000000007</v>
      </c>
      <c r="G203" s="20">
        <v>0</v>
      </c>
      <c r="H203" s="20">
        <v>0</v>
      </c>
    </row>
    <row r="204" spans="1:8" ht="60">
      <c r="A204" s="5" t="s">
        <v>366</v>
      </c>
      <c r="B204" s="5">
        <v>12</v>
      </c>
      <c r="C204" s="33" t="s">
        <v>496</v>
      </c>
      <c r="D204" s="5"/>
      <c r="E204" s="4" t="s">
        <v>497</v>
      </c>
      <c r="F204" s="20">
        <f>F205+F207+F210</f>
        <v>130.774</v>
      </c>
      <c r="G204" s="20">
        <f>G205+G207+G210</f>
        <v>130.779</v>
      </c>
      <c r="H204" s="20">
        <f>H205+H207+H210</f>
        <v>130.78399999999999</v>
      </c>
    </row>
    <row r="205" spans="1:8" ht="24">
      <c r="A205" s="5" t="s">
        <v>366</v>
      </c>
      <c r="B205" s="5">
        <v>12</v>
      </c>
      <c r="C205" s="33" t="s">
        <v>498</v>
      </c>
      <c r="D205" s="5"/>
      <c r="E205" s="4" t="s">
        <v>499</v>
      </c>
      <c r="F205" s="20">
        <f>F206</f>
        <v>1.274</v>
      </c>
      <c r="G205" s="20">
        <f t="shared" ref="G205:H205" si="29">G206</f>
        <v>1.2789999999999999</v>
      </c>
      <c r="H205" s="20">
        <f t="shared" si="29"/>
        <v>1.284</v>
      </c>
    </row>
    <row r="206" spans="1:8" ht="37.9" customHeight="1">
      <c r="A206" s="5" t="s">
        <v>366</v>
      </c>
      <c r="B206" s="5">
        <v>12</v>
      </c>
      <c r="C206" s="33" t="s">
        <v>498</v>
      </c>
      <c r="D206" s="22" t="s">
        <v>363</v>
      </c>
      <c r="E206" s="23" t="s">
        <v>364</v>
      </c>
      <c r="F206" s="20">
        <v>1.274</v>
      </c>
      <c r="G206" s="20">
        <v>1.2789999999999999</v>
      </c>
      <c r="H206" s="20">
        <v>1.284</v>
      </c>
    </row>
    <row r="207" spans="1:8" ht="108">
      <c r="A207" s="5" t="s">
        <v>366</v>
      </c>
      <c r="B207" s="5">
        <v>12</v>
      </c>
      <c r="C207" s="33" t="s">
        <v>500</v>
      </c>
      <c r="D207" s="5"/>
      <c r="E207" s="4" t="s">
        <v>501</v>
      </c>
      <c r="F207" s="20">
        <f>F208</f>
        <v>20</v>
      </c>
      <c r="G207" s="20">
        <f t="shared" ref="G207:H207" si="30">G208</f>
        <v>20</v>
      </c>
      <c r="H207" s="20">
        <f t="shared" si="30"/>
        <v>20</v>
      </c>
    </row>
    <row r="208" spans="1:8" ht="37.9" customHeight="1">
      <c r="A208" s="5" t="s">
        <v>366</v>
      </c>
      <c r="B208" s="5">
        <v>12</v>
      </c>
      <c r="C208" s="33" t="s">
        <v>500</v>
      </c>
      <c r="D208" s="22" t="s">
        <v>363</v>
      </c>
      <c r="E208" s="23" t="s">
        <v>364</v>
      </c>
      <c r="F208" s="20">
        <v>20</v>
      </c>
      <c r="G208" s="20">
        <v>20</v>
      </c>
      <c r="H208" s="20">
        <v>20</v>
      </c>
    </row>
    <row r="209" spans="1:8" ht="26.45" customHeight="1">
      <c r="A209" s="5" t="s">
        <v>366</v>
      </c>
      <c r="B209" s="5">
        <v>12</v>
      </c>
      <c r="C209" s="33" t="s">
        <v>502</v>
      </c>
      <c r="D209" s="5"/>
      <c r="E209" s="4" t="s">
        <v>503</v>
      </c>
      <c r="F209" s="20">
        <f>F210</f>
        <v>109.5</v>
      </c>
      <c r="G209" s="20">
        <f t="shared" ref="G209:H209" si="31">G210</f>
        <v>109.5</v>
      </c>
      <c r="H209" s="20">
        <f t="shared" si="31"/>
        <v>109.5</v>
      </c>
    </row>
    <row r="210" spans="1:8" ht="37.15" customHeight="1">
      <c r="A210" s="5" t="s">
        <v>366</v>
      </c>
      <c r="B210" s="5">
        <v>12</v>
      </c>
      <c r="C210" s="33" t="s">
        <v>502</v>
      </c>
      <c r="D210" s="22" t="s">
        <v>363</v>
      </c>
      <c r="E210" s="23" t="s">
        <v>364</v>
      </c>
      <c r="F210" s="20">
        <v>109.5</v>
      </c>
      <c r="G210" s="20">
        <v>109.5</v>
      </c>
      <c r="H210" s="20">
        <v>109.5</v>
      </c>
    </row>
    <row r="211" spans="1:8" ht="72">
      <c r="A211" s="17" t="s">
        <v>366</v>
      </c>
      <c r="B211" s="17" t="s">
        <v>327</v>
      </c>
      <c r="C211" s="14" t="s">
        <v>404</v>
      </c>
      <c r="D211" s="17"/>
      <c r="E211" s="18" t="s">
        <v>405</v>
      </c>
      <c r="F211" s="19">
        <f t="shared" ref="F211:H212" si="32">F212</f>
        <v>9793.357</v>
      </c>
      <c r="G211" s="19">
        <f t="shared" si="32"/>
        <v>2018.028</v>
      </c>
      <c r="H211" s="19">
        <f t="shared" si="32"/>
        <v>1856</v>
      </c>
    </row>
    <row r="212" spans="1:8" ht="60">
      <c r="A212" s="5" t="s">
        <v>366</v>
      </c>
      <c r="B212" s="5" t="s">
        <v>327</v>
      </c>
      <c r="C212" s="6" t="s">
        <v>504</v>
      </c>
      <c r="D212" s="5"/>
      <c r="E212" s="4" t="s">
        <v>505</v>
      </c>
      <c r="F212" s="20">
        <f>F213</f>
        <v>9793.357</v>
      </c>
      <c r="G212" s="20">
        <f t="shared" si="32"/>
        <v>2018.028</v>
      </c>
      <c r="H212" s="20">
        <f t="shared" si="32"/>
        <v>1856</v>
      </c>
    </row>
    <row r="213" spans="1:8" ht="51.6" customHeight="1">
      <c r="A213" s="5" t="s">
        <v>366</v>
      </c>
      <c r="B213" s="5" t="s">
        <v>327</v>
      </c>
      <c r="C213" s="6" t="s">
        <v>506</v>
      </c>
      <c r="D213" s="5"/>
      <c r="E213" s="4" t="s">
        <v>507</v>
      </c>
      <c r="F213" s="20">
        <f>F214+F216+F218</f>
        <v>9793.357</v>
      </c>
      <c r="G213" s="20">
        <f t="shared" ref="G213:H213" si="33">G214+G216+G218</f>
        <v>2018.028</v>
      </c>
      <c r="H213" s="20">
        <f t="shared" si="33"/>
        <v>1856</v>
      </c>
    </row>
    <row r="214" spans="1:8" ht="48">
      <c r="A214" s="5" t="s">
        <v>366</v>
      </c>
      <c r="B214" s="5" t="s">
        <v>327</v>
      </c>
      <c r="C214" s="6" t="s">
        <v>140</v>
      </c>
      <c r="D214" s="5"/>
      <c r="E214" s="4" t="s">
        <v>141</v>
      </c>
      <c r="F214" s="20">
        <f>F215</f>
        <v>535</v>
      </c>
      <c r="G214" s="20">
        <f>G215</f>
        <v>535</v>
      </c>
      <c r="H214" s="20">
        <f>H215</f>
        <v>535</v>
      </c>
    </row>
    <row r="215" spans="1:8" ht="38.450000000000003" customHeight="1">
      <c r="A215" s="5" t="s">
        <v>366</v>
      </c>
      <c r="B215" s="5" t="s">
        <v>327</v>
      </c>
      <c r="C215" s="6" t="s">
        <v>140</v>
      </c>
      <c r="D215" s="22" t="s">
        <v>363</v>
      </c>
      <c r="E215" s="23" t="s">
        <v>364</v>
      </c>
      <c r="F215" s="20">
        <v>535</v>
      </c>
      <c r="G215" s="20">
        <v>535</v>
      </c>
      <c r="H215" s="20">
        <v>535</v>
      </c>
    </row>
    <row r="216" spans="1:8" ht="36">
      <c r="A216" s="5" t="s">
        <v>366</v>
      </c>
      <c r="B216" s="5" t="s">
        <v>327</v>
      </c>
      <c r="C216" s="6" t="s">
        <v>142</v>
      </c>
      <c r="D216" s="5"/>
      <c r="E216" s="4" t="s">
        <v>143</v>
      </c>
      <c r="F216" s="20">
        <f>F217</f>
        <v>1321</v>
      </c>
      <c r="G216" s="20">
        <f>G217</f>
        <v>1321</v>
      </c>
      <c r="H216" s="20">
        <f>H217</f>
        <v>1321</v>
      </c>
    </row>
    <row r="217" spans="1:8" ht="40.15" customHeight="1">
      <c r="A217" s="5" t="s">
        <v>366</v>
      </c>
      <c r="B217" s="5" t="s">
        <v>327</v>
      </c>
      <c r="C217" s="6" t="s">
        <v>142</v>
      </c>
      <c r="D217" s="22" t="s">
        <v>363</v>
      </c>
      <c r="E217" s="23" t="s">
        <v>364</v>
      </c>
      <c r="F217" s="20">
        <v>1321</v>
      </c>
      <c r="G217" s="20">
        <v>1321</v>
      </c>
      <c r="H217" s="20">
        <v>1321</v>
      </c>
    </row>
    <row r="218" spans="1:8" ht="48">
      <c r="A218" s="5" t="s">
        <v>366</v>
      </c>
      <c r="B218" s="5" t="s">
        <v>327</v>
      </c>
      <c r="C218" s="6" t="s">
        <v>637</v>
      </c>
      <c r="D218" s="5"/>
      <c r="E218" s="23" t="s">
        <v>638</v>
      </c>
      <c r="F218" s="20">
        <f>F219</f>
        <v>7937.357</v>
      </c>
      <c r="G218" s="20">
        <f t="shared" ref="G218:H218" si="34">G219</f>
        <v>162.02799999999999</v>
      </c>
      <c r="H218" s="20">
        <f t="shared" si="34"/>
        <v>0</v>
      </c>
    </row>
    <row r="219" spans="1:8" ht="48">
      <c r="A219" s="5" t="s">
        <v>366</v>
      </c>
      <c r="B219" s="5" t="s">
        <v>327</v>
      </c>
      <c r="C219" s="6" t="s">
        <v>637</v>
      </c>
      <c r="D219" s="22" t="s">
        <v>363</v>
      </c>
      <c r="E219" s="23" t="s">
        <v>364</v>
      </c>
      <c r="F219" s="20">
        <v>7937.357</v>
      </c>
      <c r="G219" s="20">
        <v>162.02799999999999</v>
      </c>
      <c r="H219" s="20">
        <v>0</v>
      </c>
    </row>
    <row r="220" spans="1:8" ht="24">
      <c r="A220" s="42" t="s">
        <v>372</v>
      </c>
      <c r="B220" s="42" t="s">
        <v>343</v>
      </c>
      <c r="C220" s="48"/>
      <c r="D220" s="9"/>
      <c r="E220" s="10" t="s">
        <v>508</v>
      </c>
      <c r="F220" s="11">
        <f>F221+F229+F260+F314</f>
        <v>859490.35600000003</v>
      </c>
      <c r="G220" s="11">
        <f>G221+G229+G260+G314</f>
        <v>571019.29800000007</v>
      </c>
      <c r="H220" s="11">
        <f>H221+H229+H260+H314</f>
        <v>571019.29800000007</v>
      </c>
    </row>
    <row r="221" spans="1:8">
      <c r="A221" s="13" t="s">
        <v>372</v>
      </c>
      <c r="B221" s="13" t="s">
        <v>342</v>
      </c>
      <c r="C221" s="49"/>
      <c r="D221" s="13"/>
      <c r="E221" s="15" t="s">
        <v>509</v>
      </c>
      <c r="F221" s="16">
        <f>F222</f>
        <v>17392.941999999999</v>
      </c>
      <c r="G221" s="16">
        <f>G222</f>
        <v>8204.56</v>
      </c>
      <c r="H221" s="16">
        <f>H222</f>
        <v>8204.56</v>
      </c>
    </row>
    <row r="222" spans="1:8" ht="96">
      <c r="A222" s="14" t="s">
        <v>372</v>
      </c>
      <c r="B222" s="14" t="s">
        <v>342</v>
      </c>
      <c r="C222" s="37" t="s">
        <v>510</v>
      </c>
      <c r="D222" s="17"/>
      <c r="E222" s="18" t="s">
        <v>511</v>
      </c>
      <c r="F222" s="19">
        <f t="shared" ref="F222:H223" si="35">F223</f>
        <v>17392.941999999999</v>
      </c>
      <c r="G222" s="19">
        <f t="shared" si="35"/>
        <v>8204.56</v>
      </c>
      <c r="H222" s="19">
        <f t="shared" si="35"/>
        <v>8204.56</v>
      </c>
    </row>
    <row r="223" spans="1:8" ht="84">
      <c r="A223" s="6" t="s">
        <v>372</v>
      </c>
      <c r="B223" s="6" t="s">
        <v>342</v>
      </c>
      <c r="C223" s="33" t="s">
        <v>512</v>
      </c>
      <c r="D223" s="5"/>
      <c r="E223" s="4" t="s">
        <v>513</v>
      </c>
      <c r="F223" s="20">
        <f>F224</f>
        <v>17392.941999999999</v>
      </c>
      <c r="G223" s="20">
        <f t="shared" si="35"/>
        <v>8204.56</v>
      </c>
      <c r="H223" s="20">
        <f t="shared" si="35"/>
        <v>8204.56</v>
      </c>
    </row>
    <row r="224" spans="1:8" ht="48">
      <c r="A224" s="6" t="s">
        <v>372</v>
      </c>
      <c r="B224" s="6" t="s">
        <v>342</v>
      </c>
      <c r="C224" s="33" t="s">
        <v>514</v>
      </c>
      <c r="D224" s="5"/>
      <c r="E224" s="4" t="s">
        <v>515</v>
      </c>
      <c r="F224" s="20">
        <f>F225+F227</f>
        <v>17392.941999999999</v>
      </c>
      <c r="G224" s="20">
        <f>G225+G227</f>
        <v>8204.56</v>
      </c>
      <c r="H224" s="20">
        <f>H225+H227</f>
        <v>8204.56</v>
      </c>
    </row>
    <row r="225" spans="1:8" ht="60">
      <c r="A225" s="6" t="s">
        <v>372</v>
      </c>
      <c r="B225" s="6" t="s">
        <v>342</v>
      </c>
      <c r="C225" s="33" t="s">
        <v>516</v>
      </c>
      <c r="D225" s="5"/>
      <c r="E225" s="4" t="s">
        <v>517</v>
      </c>
      <c r="F225" s="20">
        <f>F226</f>
        <v>4484.7219999999998</v>
      </c>
      <c r="G225" s="20">
        <f>G226</f>
        <v>4484.7219999999998</v>
      </c>
      <c r="H225" s="20">
        <f>H226</f>
        <v>4484.7219999999998</v>
      </c>
    </row>
    <row r="226" spans="1:8" ht="48">
      <c r="A226" s="6" t="s">
        <v>372</v>
      </c>
      <c r="B226" s="6" t="s">
        <v>342</v>
      </c>
      <c r="C226" s="33" t="s">
        <v>516</v>
      </c>
      <c r="D226" s="22" t="s">
        <v>363</v>
      </c>
      <c r="E226" s="23" t="s">
        <v>364</v>
      </c>
      <c r="F226" s="20">
        <v>4484.7219999999998</v>
      </c>
      <c r="G226" s="20">
        <v>4484.7219999999998</v>
      </c>
      <c r="H226" s="20">
        <v>4484.7219999999998</v>
      </c>
    </row>
    <row r="227" spans="1:8" ht="48">
      <c r="A227" s="6" t="s">
        <v>372</v>
      </c>
      <c r="B227" s="6" t="s">
        <v>342</v>
      </c>
      <c r="C227" s="33" t="s">
        <v>518</v>
      </c>
      <c r="D227" s="6"/>
      <c r="E227" s="4" t="s">
        <v>519</v>
      </c>
      <c r="F227" s="20">
        <f>F228</f>
        <v>12908.22</v>
      </c>
      <c r="G227" s="20">
        <f t="shared" ref="G227:H227" si="36">G228</f>
        <v>3719.8380000000002</v>
      </c>
      <c r="H227" s="20">
        <f t="shared" si="36"/>
        <v>3719.8380000000002</v>
      </c>
    </row>
    <row r="228" spans="1:8" ht="48">
      <c r="A228" s="6" t="s">
        <v>372</v>
      </c>
      <c r="B228" s="6" t="s">
        <v>342</v>
      </c>
      <c r="C228" s="33" t="s">
        <v>518</v>
      </c>
      <c r="D228" s="22" t="s">
        <v>363</v>
      </c>
      <c r="E228" s="23" t="s">
        <v>364</v>
      </c>
      <c r="F228" s="20">
        <v>12908.22</v>
      </c>
      <c r="G228" s="20">
        <v>3719.8380000000002</v>
      </c>
      <c r="H228" s="20">
        <v>3719.8380000000002</v>
      </c>
    </row>
    <row r="229" spans="1:8">
      <c r="A229" s="13" t="s">
        <v>372</v>
      </c>
      <c r="B229" s="13" t="s">
        <v>345</v>
      </c>
      <c r="C229" s="49"/>
      <c r="D229" s="26"/>
      <c r="E229" s="15" t="s">
        <v>520</v>
      </c>
      <c r="F229" s="16">
        <f>F230</f>
        <v>428318.96099999995</v>
      </c>
      <c r="G229" s="16">
        <f t="shared" ref="G229:H229" si="37">G230</f>
        <v>268236.82400000002</v>
      </c>
      <c r="H229" s="16">
        <f t="shared" si="37"/>
        <v>268236.82400000002</v>
      </c>
    </row>
    <row r="230" spans="1:8" ht="96">
      <c r="A230" s="14" t="s">
        <v>372</v>
      </c>
      <c r="B230" s="14" t="s">
        <v>345</v>
      </c>
      <c r="C230" s="37" t="s">
        <v>510</v>
      </c>
      <c r="D230" s="17"/>
      <c r="E230" s="18" t="s">
        <v>511</v>
      </c>
      <c r="F230" s="19">
        <f t="shared" ref="F230:H230" si="38">F231</f>
        <v>428318.96099999995</v>
      </c>
      <c r="G230" s="19">
        <f t="shared" si="38"/>
        <v>268236.82400000002</v>
      </c>
      <c r="H230" s="19">
        <f t="shared" si="38"/>
        <v>268236.82400000002</v>
      </c>
    </row>
    <row r="231" spans="1:8" ht="84">
      <c r="A231" s="6" t="s">
        <v>372</v>
      </c>
      <c r="B231" s="6" t="s">
        <v>345</v>
      </c>
      <c r="C231" s="33" t="s">
        <v>512</v>
      </c>
      <c r="D231" s="5"/>
      <c r="E231" s="4" t="s">
        <v>513</v>
      </c>
      <c r="F231" s="20">
        <f>F232+F235</f>
        <v>428318.96099999995</v>
      </c>
      <c r="G231" s="20">
        <f>G232+G235</f>
        <v>268236.82400000002</v>
      </c>
      <c r="H231" s="20">
        <f>H232+H235</f>
        <v>268236.82400000002</v>
      </c>
    </row>
    <row r="232" spans="1:8" ht="48">
      <c r="A232" s="6" t="s">
        <v>372</v>
      </c>
      <c r="B232" s="6" t="s">
        <v>345</v>
      </c>
      <c r="C232" s="33" t="s">
        <v>521</v>
      </c>
      <c r="D232" s="5"/>
      <c r="E232" s="4" t="s">
        <v>522</v>
      </c>
      <c r="F232" s="20">
        <f>F233</f>
        <v>4043.1080000000002</v>
      </c>
      <c r="G232" s="20">
        <f t="shared" ref="G232:H232" si="39">G233</f>
        <v>4043.1080000000002</v>
      </c>
      <c r="H232" s="20">
        <f t="shared" si="39"/>
        <v>4043.1080000000002</v>
      </c>
    </row>
    <row r="233" spans="1:8" ht="60">
      <c r="A233" s="6" t="s">
        <v>372</v>
      </c>
      <c r="B233" s="6" t="s">
        <v>345</v>
      </c>
      <c r="C233" s="27" t="s">
        <v>523</v>
      </c>
      <c r="D233" s="5"/>
      <c r="E233" s="4" t="s">
        <v>524</v>
      </c>
      <c r="F233" s="20">
        <f>F234</f>
        <v>4043.1080000000002</v>
      </c>
      <c r="G233" s="20">
        <f>G234</f>
        <v>4043.1080000000002</v>
      </c>
      <c r="H233" s="20">
        <f>H234</f>
        <v>4043.1080000000002</v>
      </c>
    </row>
    <row r="234" spans="1:8" ht="48">
      <c r="A234" s="6" t="s">
        <v>372</v>
      </c>
      <c r="B234" s="6" t="s">
        <v>345</v>
      </c>
      <c r="C234" s="27" t="s">
        <v>523</v>
      </c>
      <c r="D234" s="22" t="s">
        <v>363</v>
      </c>
      <c r="E234" s="23" t="s">
        <v>364</v>
      </c>
      <c r="F234" s="20">
        <v>4043.1080000000002</v>
      </c>
      <c r="G234" s="20">
        <v>4043.1080000000002</v>
      </c>
      <c r="H234" s="20">
        <v>4043.1080000000002</v>
      </c>
    </row>
    <row r="235" spans="1:8" ht="60">
      <c r="A235" s="6" t="s">
        <v>372</v>
      </c>
      <c r="B235" s="6" t="s">
        <v>345</v>
      </c>
      <c r="C235" s="33" t="s">
        <v>526</v>
      </c>
      <c r="D235" s="5"/>
      <c r="E235" s="4" t="s">
        <v>527</v>
      </c>
      <c r="F235" s="50">
        <f>F236+F238+F246+F248+F252+F256+F254+F241+F250+F258+F244</f>
        <v>424275.85299999994</v>
      </c>
      <c r="G235" s="50">
        <f t="shared" ref="G235:H235" si="40">G236+G238+G246+G248+G252+G256+G254+G241+G250+G258+G244</f>
        <v>264193.71600000001</v>
      </c>
      <c r="H235" s="50">
        <f t="shared" si="40"/>
        <v>264193.71600000001</v>
      </c>
    </row>
    <row r="236" spans="1:8" ht="120">
      <c r="A236" s="6" t="s">
        <v>372</v>
      </c>
      <c r="B236" s="6" t="s">
        <v>345</v>
      </c>
      <c r="C236" s="39" t="s">
        <v>528</v>
      </c>
      <c r="D236" s="5"/>
      <c r="E236" s="4" t="s">
        <v>737</v>
      </c>
      <c r="F236" s="50">
        <f>F237</f>
        <v>39745.006000000001</v>
      </c>
      <c r="G236" s="50">
        <f>G237</f>
        <v>39745.006000000001</v>
      </c>
      <c r="H236" s="50">
        <f>H237</f>
        <v>39745.006000000001</v>
      </c>
    </row>
    <row r="237" spans="1:8" ht="24">
      <c r="A237" s="6" t="s">
        <v>372</v>
      </c>
      <c r="B237" s="6" t="s">
        <v>345</v>
      </c>
      <c r="C237" s="39" t="s">
        <v>528</v>
      </c>
      <c r="D237" s="5" t="s">
        <v>394</v>
      </c>
      <c r="E237" s="4" t="s">
        <v>387</v>
      </c>
      <c r="F237" s="50">
        <v>39745.006000000001</v>
      </c>
      <c r="G237" s="50">
        <v>39745.006000000001</v>
      </c>
      <c r="H237" s="50">
        <v>39745.006000000001</v>
      </c>
    </row>
    <row r="238" spans="1:8" ht="60">
      <c r="A238" s="6" t="s">
        <v>372</v>
      </c>
      <c r="B238" s="6" t="s">
        <v>345</v>
      </c>
      <c r="C238" s="33" t="s">
        <v>529</v>
      </c>
      <c r="D238" s="5"/>
      <c r="E238" s="4" t="s">
        <v>530</v>
      </c>
      <c r="F238" s="51">
        <f>F240+F239</f>
        <v>68015.171999999991</v>
      </c>
      <c r="G238" s="51">
        <f>G240+G239</f>
        <v>600</v>
      </c>
      <c r="H238" s="51">
        <f>H240+H239</f>
        <v>600</v>
      </c>
    </row>
    <row r="239" spans="1:8" ht="48">
      <c r="A239" s="6" t="s">
        <v>372</v>
      </c>
      <c r="B239" s="6" t="s">
        <v>345</v>
      </c>
      <c r="C239" s="33" t="s">
        <v>529</v>
      </c>
      <c r="D239" s="22" t="s">
        <v>363</v>
      </c>
      <c r="E239" s="23" t="s">
        <v>364</v>
      </c>
      <c r="F239" s="51">
        <v>13472.847</v>
      </c>
      <c r="G239" s="52">
        <v>600</v>
      </c>
      <c r="H239" s="52">
        <v>600</v>
      </c>
    </row>
    <row r="240" spans="1:8" ht="48">
      <c r="A240" s="6" t="s">
        <v>372</v>
      </c>
      <c r="B240" s="6" t="s">
        <v>345</v>
      </c>
      <c r="C240" s="33" t="s">
        <v>529</v>
      </c>
      <c r="D240" s="5">
        <v>400</v>
      </c>
      <c r="E240" s="4" t="s">
        <v>525</v>
      </c>
      <c r="F240" s="51">
        <v>54542.324999999997</v>
      </c>
      <c r="G240" s="51">
        <v>0</v>
      </c>
      <c r="H240" s="51">
        <v>0</v>
      </c>
    </row>
    <row r="241" spans="1:8" ht="60">
      <c r="A241" s="6" t="s">
        <v>372</v>
      </c>
      <c r="B241" s="6" t="s">
        <v>345</v>
      </c>
      <c r="C241" s="33" t="s">
        <v>531</v>
      </c>
      <c r="D241" s="5"/>
      <c r="E241" s="4" t="s">
        <v>532</v>
      </c>
      <c r="F241" s="51">
        <f>F242+F243</f>
        <v>70346.964999999997</v>
      </c>
      <c r="G241" s="51">
        <f t="shared" ref="G241:H241" si="41">G242+G243</f>
        <v>680</v>
      </c>
      <c r="H241" s="51">
        <f t="shared" si="41"/>
        <v>680</v>
      </c>
    </row>
    <row r="242" spans="1:8" ht="48">
      <c r="A242" s="6" t="s">
        <v>372</v>
      </c>
      <c r="B242" s="6" t="s">
        <v>345</v>
      </c>
      <c r="C242" s="33" t="s">
        <v>531</v>
      </c>
      <c r="D242" s="22" t="s">
        <v>363</v>
      </c>
      <c r="E242" s="23" t="s">
        <v>364</v>
      </c>
      <c r="F242" s="51">
        <v>54800.298000000003</v>
      </c>
      <c r="G242" s="51">
        <v>680</v>
      </c>
      <c r="H242" s="51">
        <v>680</v>
      </c>
    </row>
    <row r="243" spans="1:8" ht="48">
      <c r="A243" s="6" t="s">
        <v>372</v>
      </c>
      <c r="B243" s="6" t="s">
        <v>345</v>
      </c>
      <c r="C243" s="33" t="s">
        <v>531</v>
      </c>
      <c r="D243" s="5">
        <v>400</v>
      </c>
      <c r="E243" s="4" t="s">
        <v>525</v>
      </c>
      <c r="F243" s="51">
        <v>15546.666999999999</v>
      </c>
      <c r="G243" s="51">
        <v>0</v>
      </c>
      <c r="H243" s="51">
        <v>0</v>
      </c>
    </row>
    <row r="244" spans="1:8" ht="60">
      <c r="A244" s="6" t="s">
        <v>372</v>
      </c>
      <c r="B244" s="6" t="s">
        <v>345</v>
      </c>
      <c r="C244" s="33" t="s">
        <v>640</v>
      </c>
      <c r="D244" s="5"/>
      <c r="E244" s="4" t="s">
        <v>639</v>
      </c>
      <c r="F244" s="51">
        <f>F245</f>
        <v>23000</v>
      </c>
      <c r="G244" s="51">
        <f t="shared" ref="G244:H244" si="42">G245</f>
        <v>0</v>
      </c>
      <c r="H244" s="51">
        <f t="shared" si="42"/>
        <v>0</v>
      </c>
    </row>
    <row r="245" spans="1:8" ht="48">
      <c r="A245" s="6" t="s">
        <v>372</v>
      </c>
      <c r="B245" s="6" t="s">
        <v>345</v>
      </c>
      <c r="C245" s="33" t="s">
        <v>640</v>
      </c>
      <c r="D245" s="22" t="s">
        <v>363</v>
      </c>
      <c r="E245" s="23" t="s">
        <v>364</v>
      </c>
      <c r="F245" s="51">
        <v>23000</v>
      </c>
      <c r="G245" s="51">
        <v>0</v>
      </c>
      <c r="H245" s="51">
        <v>0</v>
      </c>
    </row>
    <row r="246" spans="1:8" ht="112.5" customHeight="1">
      <c r="A246" s="6" t="s">
        <v>372</v>
      </c>
      <c r="B246" s="6" t="s">
        <v>345</v>
      </c>
      <c r="C246" s="39" t="s">
        <v>292</v>
      </c>
      <c r="D246" s="5"/>
      <c r="E246" s="53" t="s">
        <v>738</v>
      </c>
      <c r="F246" s="50">
        <f>F247</f>
        <v>70278.611999999994</v>
      </c>
      <c r="G246" s="20">
        <f>G247</f>
        <v>70278.611999999994</v>
      </c>
      <c r="H246" s="20">
        <f>H247</f>
        <v>70278.611999999994</v>
      </c>
    </row>
    <row r="247" spans="1:8" ht="24">
      <c r="A247" s="6" t="s">
        <v>372</v>
      </c>
      <c r="B247" s="6" t="s">
        <v>345</v>
      </c>
      <c r="C247" s="39" t="s">
        <v>292</v>
      </c>
      <c r="D247" s="5" t="s">
        <v>394</v>
      </c>
      <c r="E247" s="4" t="s">
        <v>387</v>
      </c>
      <c r="F247" s="50">
        <v>70278.611999999994</v>
      </c>
      <c r="G247" s="50">
        <v>70278.611999999994</v>
      </c>
      <c r="H247" s="50">
        <v>70278.611999999994</v>
      </c>
    </row>
    <row r="248" spans="1:8" ht="132">
      <c r="A248" s="6" t="s">
        <v>372</v>
      </c>
      <c r="B248" s="6" t="s">
        <v>345</v>
      </c>
      <c r="C248" s="39" t="s">
        <v>293</v>
      </c>
      <c r="D248" s="5"/>
      <c r="E248" s="4" t="s">
        <v>739</v>
      </c>
      <c r="F248" s="50">
        <f>F249</f>
        <v>58347.27</v>
      </c>
      <c r="G248" s="50">
        <f>G249</f>
        <v>58347.27</v>
      </c>
      <c r="H248" s="50">
        <f>H249</f>
        <v>58347.27</v>
      </c>
    </row>
    <row r="249" spans="1:8" ht="24">
      <c r="A249" s="6" t="s">
        <v>372</v>
      </c>
      <c r="B249" s="6" t="s">
        <v>345</v>
      </c>
      <c r="C249" s="39" t="s">
        <v>293</v>
      </c>
      <c r="D249" s="5" t="s">
        <v>394</v>
      </c>
      <c r="E249" s="4" t="s">
        <v>387</v>
      </c>
      <c r="F249" s="50">
        <v>58347.27</v>
      </c>
      <c r="G249" s="50">
        <v>58347.27</v>
      </c>
      <c r="H249" s="50">
        <v>58347.27</v>
      </c>
    </row>
    <row r="250" spans="1:8" ht="120">
      <c r="A250" s="6" t="s">
        <v>372</v>
      </c>
      <c r="B250" s="6" t="s">
        <v>345</v>
      </c>
      <c r="C250" s="39" t="s">
        <v>294</v>
      </c>
      <c r="D250" s="5"/>
      <c r="E250" s="4" t="s">
        <v>740</v>
      </c>
      <c r="F250" s="50">
        <f>F251</f>
        <v>16625</v>
      </c>
      <c r="G250" s="50">
        <f>G251</f>
        <v>16625</v>
      </c>
      <c r="H250" s="50">
        <f>H251</f>
        <v>16625</v>
      </c>
    </row>
    <row r="251" spans="1:8" ht="24">
      <c r="A251" s="6" t="s">
        <v>372</v>
      </c>
      <c r="B251" s="6" t="s">
        <v>345</v>
      </c>
      <c r="C251" s="39" t="s">
        <v>294</v>
      </c>
      <c r="D251" s="5" t="s">
        <v>394</v>
      </c>
      <c r="E251" s="4" t="s">
        <v>387</v>
      </c>
      <c r="F251" s="50">
        <v>16625</v>
      </c>
      <c r="G251" s="50">
        <v>16625</v>
      </c>
      <c r="H251" s="50">
        <v>16625</v>
      </c>
    </row>
    <row r="252" spans="1:8" ht="132">
      <c r="A252" s="6" t="s">
        <v>372</v>
      </c>
      <c r="B252" s="6" t="s">
        <v>345</v>
      </c>
      <c r="C252" s="39" t="s">
        <v>306</v>
      </c>
      <c r="D252" s="5"/>
      <c r="E252" s="4" t="s">
        <v>741</v>
      </c>
      <c r="F252" s="50">
        <f>F253</f>
        <v>28573.803</v>
      </c>
      <c r="G252" s="50">
        <f>G253</f>
        <v>28573.803</v>
      </c>
      <c r="H252" s="50">
        <f>H253</f>
        <v>28573.803</v>
      </c>
    </row>
    <row r="253" spans="1:8" ht="24">
      <c r="A253" s="6" t="s">
        <v>372</v>
      </c>
      <c r="B253" s="6" t="s">
        <v>345</v>
      </c>
      <c r="C253" s="39" t="s">
        <v>306</v>
      </c>
      <c r="D253" s="5" t="s">
        <v>394</v>
      </c>
      <c r="E253" s="4" t="s">
        <v>387</v>
      </c>
      <c r="F253" s="50">
        <v>28573.803</v>
      </c>
      <c r="G253" s="50">
        <v>28573.803</v>
      </c>
      <c r="H253" s="50">
        <v>28573.803</v>
      </c>
    </row>
    <row r="254" spans="1:8" ht="144">
      <c r="A254" s="6" t="s">
        <v>372</v>
      </c>
      <c r="B254" s="6" t="s">
        <v>345</v>
      </c>
      <c r="C254" s="39" t="s">
        <v>611</v>
      </c>
      <c r="D254" s="5"/>
      <c r="E254" s="4" t="s">
        <v>742</v>
      </c>
      <c r="F254" s="50">
        <f>F255</f>
        <v>28504.97</v>
      </c>
      <c r="G254" s="50">
        <f>G255</f>
        <v>28504.97</v>
      </c>
      <c r="H254" s="50">
        <f>H255</f>
        <v>28504.97</v>
      </c>
    </row>
    <row r="255" spans="1:8" ht="24">
      <c r="A255" s="6" t="s">
        <v>372</v>
      </c>
      <c r="B255" s="6" t="s">
        <v>345</v>
      </c>
      <c r="C255" s="39" t="s">
        <v>611</v>
      </c>
      <c r="D255" s="5" t="s">
        <v>394</v>
      </c>
      <c r="E255" s="4" t="s">
        <v>387</v>
      </c>
      <c r="F255" s="50">
        <v>28504.97</v>
      </c>
      <c r="G255" s="50">
        <v>28504.97</v>
      </c>
      <c r="H255" s="50">
        <v>28504.97</v>
      </c>
    </row>
    <row r="256" spans="1:8" ht="132">
      <c r="A256" s="6" t="s">
        <v>372</v>
      </c>
      <c r="B256" s="6" t="s">
        <v>345</v>
      </c>
      <c r="C256" s="39" t="s">
        <v>623</v>
      </c>
      <c r="D256" s="5"/>
      <c r="E256" s="4" t="s">
        <v>743</v>
      </c>
      <c r="F256" s="50">
        <f>F257</f>
        <v>16826.781999999999</v>
      </c>
      <c r="G256" s="50">
        <f>G257</f>
        <v>16826.781999999999</v>
      </c>
      <c r="H256" s="50">
        <f>H257</f>
        <v>16826.781999999999</v>
      </c>
    </row>
    <row r="257" spans="1:8" ht="24">
      <c r="A257" s="6" t="s">
        <v>372</v>
      </c>
      <c r="B257" s="6" t="s">
        <v>345</v>
      </c>
      <c r="C257" s="39" t="s">
        <v>623</v>
      </c>
      <c r="D257" s="5" t="s">
        <v>394</v>
      </c>
      <c r="E257" s="4" t="s">
        <v>387</v>
      </c>
      <c r="F257" s="50">
        <v>16826.781999999999</v>
      </c>
      <c r="G257" s="50">
        <v>16826.781999999999</v>
      </c>
      <c r="H257" s="50">
        <v>16826.781999999999</v>
      </c>
    </row>
    <row r="258" spans="1:8" ht="102" customHeight="1">
      <c r="A258" s="6" t="s">
        <v>372</v>
      </c>
      <c r="B258" s="6" t="s">
        <v>345</v>
      </c>
      <c r="C258" s="39" t="s">
        <v>624</v>
      </c>
      <c r="D258" s="5"/>
      <c r="E258" s="4" t="s">
        <v>740</v>
      </c>
      <c r="F258" s="50">
        <f>F259</f>
        <v>4012.2730000000001</v>
      </c>
      <c r="G258" s="50">
        <f>G259</f>
        <v>4012.2730000000001</v>
      </c>
      <c r="H258" s="50">
        <f>H259</f>
        <v>4012.2730000000001</v>
      </c>
    </row>
    <row r="259" spans="1:8" ht="24">
      <c r="A259" s="6" t="s">
        <v>372</v>
      </c>
      <c r="B259" s="6" t="s">
        <v>345</v>
      </c>
      <c r="C259" s="39" t="s">
        <v>624</v>
      </c>
      <c r="D259" s="5" t="s">
        <v>394</v>
      </c>
      <c r="E259" s="4" t="s">
        <v>387</v>
      </c>
      <c r="F259" s="50">
        <v>4012.2730000000001</v>
      </c>
      <c r="G259" s="50">
        <v>4012.2730000000001</v>
      </c>
      <c r="H259" s="50">
        <v>4012.2730000000001</v>
      </c>
    </row>
    <row r="260" spans="1:8">
      <c r="A260" s="13" t="s">
        <v>372</v>
      </c>
      <c r="B260" s="13" t="s">
        <v>361</v>
      </c>
      <c r="C260" s="49"/>
      <c r="D260" s="26"/>
      <c r="E260" s="15" t="s">
        <v>533</v>
      </c>
      <c r="F260" s="16">
        <f>F261+F310</f>
        <v>383483.60400000005</v>
      </c>
      <c r="G260" s="16">
        <f>G261+G310</f>
        <v>264328.66500000004</v>
      </c>
      <c r="H260" s="16">
        <f>H261+H310</f>
        <v>264328.66500000004</v>
      </c>
    </row>
    <row r="261" spans="1:8" ht="60">
      <c r="A261" s="14" t="s">
        <v>372</v>
      </c>
      <c r="B261" s="14" t="s">
        <v>361</v>
      </c>
      <c r="C261" s="37" t="s">
        <v>414</v>
      </c>
      <c r="D261" s="17"/>
      <c r="E261" s="18" t="s">
        <v>415</v>
      </c>
      <c r="F261" s="19">
        <f>F262+F290+F304</f>
        <v>382501.60400000005</v>
      </c>
      <c r="G261" s="19">
        <f>G262+G290+G304</f>
        <v>264328.66500000004</v>
      </c>
      <c r="H261" s="19">
        <f>H262+H290+H304</f>
        <v>264328.66500000004</v>
      </c>
    </row>
    <row r="262" spans="1:8" ht="60">
      <c r="A262" s="6" t="s">
        <v>372</v>
      </c>
      <c r="B262" s="6" t="s">
        <v>361</v>
      </c>
      <c r="C262" s="33" t="s">
        <v>540</v>
      </c>
      <c r="D262" s="5"/>
      <c r="E262" s="4" t="s">
        <v>541</v>
      </c>
      <c r="F262" s="51">
        <f>F263+F271+F282+F287</f>
        <v>232655.64400000003</v>
      </c>
      <c r="G262" s="51">
        <f>G263+G271+G282+G287</f>
        <v>193381.18200000003</v>
      </c>
      <c r="H262" s="51">
        <f>H263+H271+H282+H287</f>
        <v>193381.18200000003</v>
      </c>
    </row>
    <row r="263" spans="1:8" ht="36">
      <c r="A263" s="6" t="s">
        <v>372</v>
      </c>
      <c r="B263" s="6" t="s">
        <v>361</v>
      </c>
      <c r="C263" s="54" t="s">
        <v>542</v>
      </c>
      <c r="D263" s="192"/>
      <c r="E263" s="195" t="s">
        <v>543</v>
      </c>
      <c r="F263" s="51">
        <f>F264+F267+F269</f>
        <v>127931.78600000001</v>
      </c>
      <c r="G263" s="51">
        <f t="shared" ref="G263:H263" si="43">G264+G267+G269</f>
        <v>116555.231</v>
      </c>
      <c r="H263" s="51">
        <f t="shared" si="43"/>
        <v>116555.231</v>
      </c>
    </row>
    <row r="264" spans="1:8" ht="36">
      <c r="A264" s="6" t="s">
        <v>372</v>
      </c>
      <c r="B264" s="55" t="s">
        <v>361</v>
      </c>
      <c r="C264" s="39" t="s">
        <v>544</v>
      </c>
      <c r="D264" s="5"/>
      <c r="E264" s="30" t="s">
        <v>545</v>
      </c>
      <c r="F264" s="56">
        <f>F265+F266</f>
        <v>49441.85</v>
      </c>
      <c r="G264" s="56">
        <f>G265+G266</f>
        <v>42905.815000000002</v>
      </c>
      <c r="H264" s="56">
        <f>H265+H266</f>
        <v>42905.815000000002</v>
      </c>
    </row>
    <row r="265" spans="1:8" ht="48">
      <c r="A265" s="6" t="s">
        <v>372</v>
      </c>
      <c r="B265" s="55" t="s">
        <v>361</v>
      </c>
      <c r="C265" s="39" t="s">
        <v>544</v>
      </c>
      <c r="D265" s="22" t="s">
        <v>363</v>
      </c>
      <c r="E265" s="23" t="s">
        <v>364</v>
      </c>
      <c r="F265" s="56">
        <v>40337.904999999999</v>
      </c>
      <c r="G265" s="56">
        <v>33391.476000000002</v>
      </c>
      <c r="H265" s="56">
        <v>33391.476000000002</v>
      </c>
    </row>
    <row r="266" spans="1:8" ht="60">
      <c r="A266" s="6" t="s">
        <v>372</v>
      </c>
      <c r="B266" s="55" t="s">
        <v>361</v>
      </c>
      <c r="C266" s="39" t="s">
        <v>544</v>
      </c>
      <c r="D266" s="36" t="s">
        <v>402</v>
      </c>
      <c r="E266" s="23" t="s">
        <v>403</v>
      </c>
      <c r="F266" s="56">
        <v>9103.9449999999997</v>
      </c>
      <c r="G266" s="56">
        <v>9514.3389999999999</v>
      </c>
      <c r="H266" s="56">
        <v>9514.3389999999999</v>
      </c>
    </row>
    <row r="267" spans="1:8" ht="36">
      <c r="A267" s="6" t="s">
        <v>372</v>
      </c>
      <c r="B267" s="55" t="s">
        <v>361</v>
      </c>
      <c r="C267" s="39" t="s">
        <v>546</v>
      </c>
      <c r="D267" s="22"/>
      <c r="E267" s="30" t="s">
        <v>547</v>
      </c>
      <c r="F267" s="56">
        <f>F268</f>
        <v>70415.415999999997</v>
      </c>
      <c r="G267" s="56">
        <f>G268</f>
        <v>70415.415999999997</v>
      </c>
      <c r="H267" s="56">
        <f>H268</f>
        <v>70415.415999999997</v>
      </c>
    </row>
    <row r="268" spans="1:8" ht="60">
      <c r="A268" s="6" t="s">
        <v>372</v>
      </c>
      <c r="B268" s="55" t="s">
        <v>361</v>
      </c>
      <c r="C268" s="39" t="s">
        <v>546</v>
      </c>
      <c r="D268" s="36" t="s">
        <v>402</v>
      </c>
      <c r="E268" s="23" t="s">
        <v>403</v>
      </c>
      <c r="F268" s="56">
        <v>70415.415999999997</v>
      </c>
      <c r="G268" s="56">
        <v>70415.415999999997</v>
      </c>
      <c r="H268" s="56">
        <v>70415.415999999997</v>
      </c>
    </row>
    <row r="269" spans="1:8" ht="24">
      <c r="A269" s="6" t="s">
        <v>372</v>
      </c>
      <c r="B269" s="55" t="s">
        <v>361</v>
      </c>
      <c r="C269" s="39" t="s">
        <v>548</v>
      </c>
      <c r="D269" s="5"/>
      <c r="E269" s="30" t="s">
        <v>549</v>
      </c>
      <c r="F269" s="56">
        <f>F270</f>
        <v>8074.52</v>
      </c>
      <c r="G269" s="56">
        <f>G270</f>
        <v>3234</v>
      </c>
      <c r="H269" s="56">
        <f>H270</f>
        <v>3234</v>
      </c>
    </row>
    <row r="270" spans="1:8" ht="48">
      <c r="A270" s="6" t="s">
        <v>372</v>
      </c>
      <c r="B270" s="55" t="s">
        <v>361</v>
      </c>
      <c r="C270" s="39" t="s">
        <v>548</v>
      </c>
      <c r="D270" s="22" t="s">
        <v>363</v>
      </c>
      <c r="E270" s="23" t="s">
        <v>364</v>
      </c>
      <c r="F270" s="56">
        <v>8074.52</v>
      </c>
      <c r="G270" s="56">
        <v>3234</v>
      </c>
      <c r="H270" s="56">
        <v>3234</v>
      </c>
    </row>
    <row r="271" spans="1:8" ht="48">
      <c r="A271" s="6" t="s">
        <v>372</v>
      </c>
      <c r="B271" s="55" t="s">
        <v>361</v>
      </c>
      <c r="C271" s="57" t="s">
        <v>550</v>
      </c>
      <c r="D271" s="58"/>
      <c r="E271" s="30" t="s">
        <v>551</v>
      </c>
      <c r="F271" s="56">
        <f>F272+F274+F277+F279</f>
        <v>35249.006000000001</v>
      </c>
      <c r="G271" s="56">
        <f>G272+G274+G277+G279</f>
        <v>25050.007000000001</v>
      </c>
      <c r="H271" s="56">
        <f>H272+H274+H277+H279</f>
        <v>25050.007000000001</v>
      </c>
    </row>
    <row r="272" spans="1:8" ht="36">
      <c r="A272" s="6" t="s">
        <v>372</v>
      </c>
      <c r="B272" s="55" t="s">
        <v>361</v>
      </c>
      <c r="C272" s="57" t="s">
        <v>552</v>
      </c>
      <c r="D272" s="58"/>
      <c r="E272" s="30" t="s">
        <v>553</v>
      </c>
      <c r="F272" s="56">
        <f>F273</f>
        <v>4601.3</v>
      </c>
      <c r="G272" s="56">
        <f>G273</f>
        <v>4402.3</v>
      </c>
      <c r="H272" s="56">
        <f>H273</f>
        <v>4402.3</v>
      </c>
    </row>
    <row r="273" spans="1:8" ht="48">
      <c r="A273" s="6" t="s">
        <v>372</v>
      </c>
      <c r="B273" s="55" t="s">
        <v>361</v>
      </c>
      <c r="C273" s="57" t="s">
        <v>552</v>
      </c>
      <c r="D273" s="22" t="s">
        <v>363</v>
      </c>
      <c r="E273" s="23" t="s">
        <v>364</v>
      </c>
      <c r="F273" s="56">
        <v>4601.3</v>
      </c>
      <c r="G273" s="56">
        <v>4402.3</v>
      </c>
      <c r="H273" s="56">
        <v>4402.3</v>
      </c>
    </row>
    <row r="274" spans="1:8" ht="24">
      <c r="A274" s="6" t="s">
        <v>372</v>
      </c>
      <c r="B274" s="55" t="s">
        <v>361</v>
      </c>
      <c r="C274" s="57" t="s">
        <v>554</v>
      </c>
      <c r="D274" s="58"/>
      <c r="E274" s="30" t="s">
        <v>555</v>
      </c>
      <c r="F274" s="56">
        <f>F275+F276</f>
        <v>22352.030999999999</v>
      </c>
      <c r="G274" s="56">
        <f>G275+G276</f>
        <v>12352.032000000001</v>
      </c>
      <c r="H274" s="56">
        <f>H275+H276</f>
        <v>12352.032000000001</v>
      </c>
    </row>
    <row r="275" spans="1:8" ht="48">
      <c r="A275" s="6" t="s">
        <v>372</v>
      </c>
      <c r="B275" s="55" t="s">
        <v>361</v>
      </c>
      <c r="C275" s="57" t="s">
        <v>554</v>
      </c>
      <c r="D275" s="22" t="s">
        <v>363</v>
      </c>
      <c r="E275" s="23" t="s">
        <v>364</v>
      </c>
      <c r="F275" s="56">
        <v>22152.010999999999</v>
      </c>
      <c r="G275" s="56">
        <v>12152.012000000001</v>
      </c>
      <c r="H275" s="56">
        <v>12152.012000000001</v>
      </c>
    </row>
    <row r="276" spans="1:8" ht="60">
      <c r="A276" s="6" t="s">
        <v>372</v>
      </c>
      <c r="B276" s="55" t="s">
        <v>361</v>
      </c>
      <c r="C276" s="57" t="s">
        <v>554</v>
      </c>
      <c r="D276" s="5">
        <v>600</v>
      </c>
      <c r="E276" s="23" t="s">
        <v>403</v>
      </c>
      <c r="F276" s="56">
        <v>200.02</v>
      </c>
      <c r="G276" s="56">
        <v>200.02</v>
      </c>
      <c r="H276" s="56">
        <v>200.02</v>
      </c>
    </row>
    <row r="277" spans="1:8" ht="48">
      <c r="A277" s="6" t="s">
        <v>372</v>
      </c>
      <c r="B277" s="55" t="s">
        <v>361</v>
      </c>
      <c r="C277" s="57" t="s">
        <v>556</v>
      </c>
      <c r="D277" s="58"/>
      <c r="E277" s="30" t="s">
        <v>557</v>
      </c>
      <c r="F277" s="56">
        <f>F278</f>
        <v>7600</v>
      </c>
      <c r="G277" s="56">
        <f>G278</f>
        <v>7600</v>
      </c>
      <c r="H277" s="56">
        <f>H278</f>
        <v>7600</v>
      </c>
    </row>
    <row r="278" spans="1:8" ht="48">
      <c r="A278" s="6" t="s">
        <v>372</v>
      </c>
      <c r="B278" s="55" t="s">
        <v>361</v>
      </c>
      <c r="C278" s="57" t="s">
        <v>556</v>
      </c>
      <c r="D278" s="22" t="s">
        <v>363</v>
      </c>
      <c r="E278" s="23" t="s">
        <v>364</v>
      </c>
      <c r="F278" s="56">
        <v>7600</v>
      </c>
      <c r="G278" s="56">
        <v>7600</v>
      </c>
      <c r="H278" s="56">
        <v>7600</v>
      </c>
    </row>
    <row r="279" spans="1:8" ht="36">
      <c r="A279" s="6" t="s">
        <v>372</v>
      </c>
      <c r="B279" s="55" t="s">
        <v>361</v>
      </c>
      <c r="C279" s="57" t="s">
        <v>558</v>
      </c>
      <c r="D279" s="58"/>
      <c r="E279" s="30" t="s">
        <v>559</v>
      </c>
      <c r="F279" s="56">
        <f>F280+F281</f>
        <v>695.67499999999995</v>
      </c>
      <c r="G279" s="56">
        <f>G280+G281</f>
        <v>695.67499999999995</v>
      </c>
      <c r="H279" s="56">
        <f>H280+H281</f>
        <v>695.67499999999995</v>
      </c>
    </row>
    <row r="280" spans="1:8" ht="48">
      <c r="A280" s="6" t="s">
        <v>372</v>
      </c>
      <c r="B280" s="55" t="s">
        <v>361</v>
      </c>
      <c r="C280" s="57" t="s">
        <v>558</v>
      </c>
      <c r="D280" s="22" t="s">
        <v>363</v>
      </c>
      <c r="E280" s="23" t="s">
        <v>364</v>
      </c>
      <c r="F280" s="56">
        <v>465.67500000000001</v>
      </c>
      <c r="G280" s="56">
        <v>465.67500000000001</v>
      </c>
      <c r="H280" s="56">
        <v>465.67500000000001</v>
      </c>
    </row>
    <row r="281" spans="1:8" ht="60">
      <c r="A281" s="6" t="s">
        <v>372</v>
      </c>
      <c r="B281" s="55" t="s">
        <v>361</v>
      </c>
      <c r="C281" s="57" t="s">
        <v>558</v>
      </c>
      <c r="D281" s="5">
        <v>600</v>
      </c>
      <c r="E281" s="23" t="s">
        <v>403</v>
      </c>
      <c r="F281" s="56">
        <v>230</v>
      </c>
      <c r="G281" s="56">
        <v>230</v>
      </c>
      <c r="H281" s="56">
        <v>230</v>
      </c>
    </row>
    <row r="282" spans="1:8" ht="84">
      <c r="A282" s="6" t="s">
        <v>372</v>
      </c>
      <c r="B282" s="55" t="s">
        <v>361</v>
      </c>
      <c r="C282" s="57" t="s">
        <v>560</v>
      </c>
      <c r="D282" s="58"/>
      <c r="E282" s="30" t="s">
        <v>561</v>
      </c>
      <c r="F282" s="56">
        <f>F283</f>
        <v>59823.092000000004</v>
      </c>
      <c r="G282" s="56">
        <f>G283</f>
        <v>51775.944000000003</v>
      </c>
      <c r="H282" s="56">
        <f>H283</f>
        <v>51775.944000000003</v>
      </c>
    </row>
    <row r="283" spans="1:8" ht="48">
      <c r="A283" s="6" t="s">
        <v>372</v>
      </c>
      <c r="B283" s="55" t="s">
        <v>361</v>
      </c>
      <c r="C283" s="57" t="s">
        <v>562</v>
      </c>
      <c r="D283" s="58"/>
      <c r="E283" s="30" t="s">
        <v>563</v>
      </c>
      <c r="F283" s="56">
        <f>F284+F286+F285</f>
        <v>59823.092000000004</v>
      </c>
      <c r="G283" s="56">
        <f t="shared" ref="G283:H283" si="44">G284+G286+G285</f>
        <v>51775.944000000003</v>
      </c>
      <c r="H283" s="56">
        <f t="shared" si="44"/>
        <v>51775.944000000003</v>
      </c>
    </row>
    <row r="284" spans="1:8" ht="48">
      <c r="A284" s="6" t="s">
        <v>372</v>
      </c>
      <c r="B284" s="55" t="s">
        <v>361</v>
      </c>
      <c r="C284" s="57" t="s">
        <v>562</v>
      </c>
      <c r="D284" s="22" t="s">
        <v>363</v>
      </c>
      <c r="E284" s="23" t="s">
        <v>364</v>
      </c>
      <c r="F284" s="56">
        <v>29470.675999999999</v>
      </c>
      <c r="G284" s="56">
        <v>29470.675999999999</v>
      </c>
      <c r="H284" s="56">
        <v>29470.675999999999</v>
      </c>
    </row>
    <row r="285" spans="1:8" ht="48">
      <c r="A285" s="6" t="s">
        <v>372</v>
      </c>
      <c r="B285" s="55" t="s">
        <v>361</v>
      </c>
      <c r="C285" s="57" t="s">
        <v>562</v>
      </c>
      <c r="D285" s="5">
        <v>400</v>
      </c>
      <c r="E285" s="4" t="s">
        <v>525</v>
      </c>
      <c r="F285" s="51">
        <v>8047.1480000000001</v>
      </c>
      <c r="G285" s="52">
        <v>0</v>
      </c>
      <c r="H285" s="52">
        <v>0</v>
      </c>
    </row>
    <row r="286" spans="1:8" ht="60">
      <c r="A286" s="6" t="s">
        <v>372</v>
      </c>
      <c r="B286" s="55" t="s">
        <v>361</v>
      </c>
      <c r="C286" s="57" t="s">
        <v>562</v>
      </c>
      <c r="D286" s="5">
        <v>600</v>
      </c>
      <c r="E286" s="23" t="s">
        <v>403</v>
      </c>
      <c r="F286" s="56">
        <v>22305.268</v>
      </c>
      <c r="G286" s="56">
        <v>22305.268</v>
      </c>
      <c r="H286" s="56">
        <v>22305.268</v>
      </c>
    </row>
    <row r="287" spans="1:8" ht="48">
      <c r="A287" s="6" t="s">
        <v>372</v>
      </c>
      <c r="B287" s="55" t="s">
        <v>361</v>
      </c>
      <c r="C287" s="57" t="s">
        <v>305</v>
      </c>
      <c r="D287" s="58"/>
      <c r="E287" s="4" t="s">
        <v>304</v>
      </c>
      <c r="F287" s="56">
        <f>F288</f>
        <v>9651.76</v>
      </c>
      <c r="G287" s="56">
        <f t="shared" ref="G287:H287" si="45">G288</f>
        <v>0</v>
      </c>
      <c r="H287" s="56">
        <f t="shared" si="45"/>
        <v>0</v>
      </c>
    </row>
    <row r="288" spans="1:8" ht="60">
      <c r="A288" s="6" t="s">
        <v>372</v>
      </c>
      <c r="B288" s="55" t="s">
        <v>361</v>
      </c>
      <c r="C288" s="6" t="s">
        <v>307</v>
      </c>
      <c r="D288" s="26"/>
      <c r="E288" s="4" t="s">
        <v>260</v>
      </c>
      <c r="F288" s="20">
        <f>F289</f>
        <v>9651.76</v>
      </c>
      <c r="G288" s="20">
        <f>G289</f>
        <v>0</v>
      </c>
      <c r="H288" s="20">
        <f>H289</f>
        <v>0</v>
      </c>
    </row>
    <row r="289" spans="1:8" ht="48">
      <c r="A289" s="6" t="s">
        <v>372</v>
      </c>
      <c r="B289" s="55" t="s">
        <v>361</v>
      </c>
      <c r="C289" s="6" t="s">
        <v>307</v>
      </c>
      <c r="D289" s="22" t="s">
        <v>363</v>
      </c>
      <c r="E289" s="23" t="s">
        <v>364</v>
      </c>
      <c r="F289" s="51">
        <v>9651.76</v>
      </c>
      <c r="G289" s="52">
        <v>0</v>
      </c>
      <c r="H289" s="52">
        <v>0</v>
      </c>
    </row>
    <row r="290" spans="1:8" ht="60">
      <c r="A290" s="6" t="s">
        <v>372</v>
      </c>
      <c r="B290" s="55" t="s">
        <v>361</v>
      </c>
      <c r="C290" s="57" t="s">
        <v>564</v>
      </c>
      <c r="D290" s="58"/>
      <c r="E290" s="30" t="s">
        <v>565</v>
      </c>
      <c r="F290" s="56">
        <f>F291+F299</f>
        <v>85877.786999999997</v>
      </c>
      <c r="G290" s="56">
        <f>G291+G299</f>
        <v>6979.31</v>
      </c>
      <c r="H290" s="56">
        <f>H291+H299</f>
        <v>6979.31</v>
      </c>
    </row>
    <row r="291" spans="1:8" ht="48">
      <c r="A291" s="6" t="s">
        <v>372</v>
      </c>
      <c r="B291" s="55" t="s">
        <v>361</v>
      </c>
      <c r="C291" s="57" t="s">
        <v>566</v>
      </c>
      <c r="D291" s="58"/>
      <c r="E291" s="30" t="s">
        <v>567</v>
      </c>
      <c r="F291" s="56">
        <f>F292+F295+F297</f>
        <v>23567.787</v>
      </c>
      <c r="G291" s="56">
        <f t="shared" ref="G291:H291" si="46">G292+G295+G297</f>
        <v>6979.31</v>
      </c>
      <c r="H291" s="56">
        <f t="shared" si="46"/>
        <v>6979.31</v>
      </c>
    </row>
    <row r="292" spans="1:8" ht="36">
      <c r="A292" s="6" t="s">
        <v>372</v>
      </c>
      <c r="B292" s="55" t="s">
        <v>361</v>
      </c>
      <c r="C292" s="57" t="s">
        <v>568</v>
      </c>
      <c r="D292" s="58"/>
      <c r="E292" s="30" t="s">
        <v>569</v>
      </c>
      <c r="F292" s="56">
        <f>F293+F294</f>
        <v>6979.31</v>
      </c>
      <c r="G292" s="56">
        <f>G293+G294</f>
        <v>6979.31</v>
      </c>
      <c r="H292" s="56">
        <f>H293+H294</f>
        <v>6979.31</v>
      </c>
    </row>
    <row r="293" spans="1:8" ht="48">
      <c r="A293" s="6" t="s">
        <v>372</v>
      </c>
      <c r="B293" s="55" t="s">
        <v>361</v>
      </c>
      <c r="C293" s="57" t="s">
        <v>568</v>
      </c>
      <c r="D293" s="22" t="s">
        <v>363</v>
      </c>
      <c r="E293" s="23" t="s">
        <v>364</v>
      </c>
      <c r="F293" s="56">
        <v>5394.7870000000003</v>
      </c>
      <c r="G293" s="56">
        <v>5394.7870000000003</v>
      </c>
      <c r="H293" s="56">
        <v>5394.7870000000003</v>
      </c>
    </row>
    <row r="294" spans="1:8" ht="60">
      <c r="A294" s="6" t="s">
        <v>372</v>
      </c>
      <c r="B294" s="55" t="s">
        <v>361</v>
      </c>
      <c r="C294" s="57" t="s">
        <v>568</v>
      </c>
      <c r="D294" s="5">
        <v>600</v>
      </c>
      <c r="E294" s="23" t="s">
        <v>403</v>
      </c>
      <c r="F294" s="56">
        <v>1584.5229999999999</v>
      </c>
      <c r="G294" s="56">
        <v>1584.5229999999999</v>
      </c>
      <c r="H294" s="56">
        <v>1584.5229999999999</v>
      </c>
    </row>
    <row r="295" spans="1:8" ht="60">
      <c r="A295" s="6" t="s">
        <v>372</v>
      </c>
      <c r="B295" s="55" t="s">
        <v>361</v>
      </c>
      <c r="C295" s="57" t="s">
        <v>621</v>
      </c>
      <c r="D295" s="58"/>
      <c r="E295" s="195" t="s">
        <v>571</v>
      </c>
      <c r="F295" s="56">
        <f>F296</f>
        <v>8757.5679999999993</v>
      </c>
      <c r="G295" s="56">
        <f>G296</f>
        <v>0</v>
      </c>
      <c r="H295" s="56">
        <f>H296</f>
        <v>0</v>
      </c>
    </row>
    <row r="296" spans="1:8" ht="48">
      <c r="A296" s="6" t="s">
        <v>372</v>
      </c>
      <c r="B296" s="55" t="s">
        <v>361</v>
      </c>
      <c r="C296" s="57" t="s">
        <v>621</v>
      </c>
      <c r="D296" s="22" t="s">
        <v>363</v>
      </c>
      <c r="E296" s="23" t="s">
        <v>364</v>
      </c>
      <c r="F296" s="56">
        <v>8757.5679999999993</v>
      </c>
      <c r="G296" s="56">
        <v>0</v>
      </c>
      <c r="H296" s="56">
        <v>0</v>
      </c>
    </row>
    <row r="297" spans="1:8" ht="60">
      <c r="A297" s="6" t="s">
        <v>372</v>
      </c>
      <c r="B297" s="55" t="s">
        <v>361</v>
      </c>
      <c r="C297" s="57" t="s">
        <v>622</v>
      </c>
      <c r="D297" s="58"/>
      <c r="E297" s="195" t="s">
        <v>570</v>
      </c>
      <c r="F297" s="56">
        <f>F298</f>
        <v>7830.9089999999997</v>
      </c>
      <c r="G297" s="56">
        <f>G298</f>
        <v>0</v>
      </c>
      <c r="H297" s="56">
        <f>H298</f>
        <v>0</v>
      </c>
    </row>
    <row r="298" spans="1:8" ht="48">
      <c r="A298" s="6" t="s">
        <v>372</v>
      </c>
      <c r="B298" s="55" t="s">
        <v>361</v>
      </c>
      <c r="C298" s="57" t="s">
        <v>622</v>
      </c>
      <c r="D298" s="22" t="s">
        <v>363</v>
      </c>
      <c r="E298" s="23" t="s">
        <v>364</v>
      </c>
      <c r="F298" s="56">
        <v>7830.9089999999997</v>
      </c>
      <c r="G298" s="56">
        <v>0</v>
      </c>
      <c r="H298" s="56">
        <v>0</v>
      </c>
    </row>
    <row r="299" spans="1:8" ht="60">
      <c r="A299" s="6" t="s">
        <v>372</v>
      </c>
      <c r="B299" s="55" t="s">
        <v>361</v>
      </c>
      <c r="C299" s="57" t="s">
        <v>320</v>
      </c>
      <c r="D299" s="58"/>
      <c r="E299" s="30" t="s">
        <v>572</v>
      </c>
      <c r="F299" s="56">
        <f>F302+F301</f>
        <v>62310</v>
      </c>
      <c r="G299" s="56">
        <f t="shared" ref="G299:H299" si="47">G302</f>
        <v>0</v>
      </c>
      <c r="H299" s="56">
        <f t="shared" si="47"/>
        <v>0</v>
      </c>
    </row>
    <row r="300" spans="1:8" ht="36">
      <c r="A300" s="6" t="s">
        <v>372</v>
      </c>
      <c r="B300" s="55" t="s">
        <v>361</v>
      </c>
      <c r="C300" s="225" t="s">
        <v>747</v>
      </c>
      <c r="D300" s="58"/>
      <c r="E300" s="30" t="s">
        <v>748</v>
      </c>
      <c r="F300" s="56">
        <f>F301</f>
        <v>178.69300000000001</v>
      </c>
      <c r="G300" s="56">
        <f>G301</f>
        <v>0</v>
      </c>
      <c r="H300" s="56">
        <f>H301</f>
        <v>0</v>
      </c>
    </row>
    <row r="301" spans="1:8" ht="48">
      <c r="A301" s="6" t="s">
        <v>372</v>
      </c>
      <c r="B301" s="55" t="s">
        <v>361</v>
      </c>
      <c r="C301" s="225" t="s">
        <v>747</v>
      </c>
      <c r="D301" s="22" t="s">
        <v>363</v>
      </c>
      <c r="E301" s="23" t="s">
        <v>364</v>
      </c>
      <c r="F301" s="56">
        <v>178.69300000000001</v>
      </c>
      <c r="G301" s="56">
        <v>0</v>
      </c>
      <c r="H301" s="56">
        <v>0</v>
      </c>
    </row>
    <row r="302" spans="1:8" ht="60">
      <c r="A302" s="6" t="s">
        <v>372</v>
      </c>
      <c r="B302" s="55" t="s">
        <v>361</v>
      </c>
      <c r="C302" s="57" t="s">
        <v>627</v>
      </c>
      <c r="D302" s="194"/>
      <c r="E302" s="4" t="s">
        <v>618</v>
      </c>
      <c r="F302" s="56">
        <f>F303</f>
        <v>62131.307000000001</v>
      </c>
      <c r="G302" s="56">
        <f>G303</f>
        <v>0</v>
      </c>
      <c r="H302" s="56">
        <f>H303</f>
        <v>0</v>
      </c>
    </row>
    <row r="303" spans="1:8" ht="48">
      <c r="A303" s="6" t="s">
        <v>372</v>
      </c>
      <c r="B303" s="55" t="s">
        <v>361</v>
      </c>
      <c r="C303" s="57" t="s">
        <v>627</v>
      </c>
      <c r="D303" s="22" t="s">
        <v>363</v>
      </c>
      <c r="E303" s="23" t="s">
        <v>364</v>
      </c>
      <c r="F303" s="56">
        <v>62131.307000000001</v>
      </c>
      <c r="G303" s="56">
        <f>G295</f>
        <v>0</v>
      </c>
      <c r="H303" s="56">
        <f>H295</f>
        <v>0</v>
      </c>
    </row>
    <row r="304" spans="1:8" ht="24">
      <c r="A304" s="6" t="s">
        <v>372</v>
      </c>
      <c r="B304" s="55" t="s">
        <v>361</v>
      </c>
      <c r="C304" s="27" t="s">
        <v>416</v>
      </c>
      <c r="D304" s="58"/>
      <c r="E304" s="30" t="s">
        <v>350</v>
      </c>
      <c r="F304" s="51">
        <f t="shared" ref="F304:H305" si="48">F305</f>
        <v>63968.172999999995</v>
      </c>
      <c r="G304" s="51">
        <f t="shared" si="48"/>
        <v>63968.172999999995</v>
      </c>
      <c r="H304" s="51">
        <f t="shared" si="48"/>
        <v>63968.172999999995</v>
      </c>
    </row>
    <row r="305" spans="1:8" ht="36">
      <c r="A305" s="6" t="s">
        <v>372</v>
      </c>
      <c r="B305" s="55" t="s">
        <v>361</v>
      </c>
      <c r="C305" s="57" t="s">
        <v>417</v>
      </c>
      <c r="D305" s="58"/>
      <c r="E305" s="30" t="s">
        <v>352</v>
      </c>
      <c r="F305" s="51">
        <f t="shared" si="48"/>
        <v>63968.172999999995</v>
      </c>
      <c r="G305" s="51">
        <f t="shared" si="48"/>
        <v>63968.172999999995</v>
      </c>
      <c r="H305" s="51">
        <f t="shared" si="48"/>
        <v>63968.172999999995</v>
      </c>
    </row>
    <row r="306" spans="1:8" ht="36">
      <c r="A306" s="6" t="s">
        <v>372</v>
      </c>
      <c r="B306" s="55" t="s">
        <v>361</v>
      </c>
      <c r="C306" s="57" t="s">
        <v>573</v>
      </c>
      <c r="D306" s="58"/>
      <c r="E306" s="30" t="s">
        <v>393</v>
      </c>
      <c r="F306" s="51">
        <f>F307+F308+F309</f>
        <v>63968.172999999995</v>
      </c>
      <c r="G306" s="51">
        <f t="shared" ref="G306:H306" si="49">G307+G308+G309</f>
        <v>63968.172999999995</v>
      </c>
      <c r="H306" s="51">
        <f t="shared" si="49"/>
        <v>63968.172999999995</v>
      </c>
    </row>
    <row r="307" spans="1:8" ht="120">
      <c r="A307" s="6" t="s">
        <v>372</v>
      </c>
      <c r="B307" s="55" t="s">
        <v>361</v>
      </c>
      <c r="C307" s="57" t="s">
        <v>573</v>
      </c>
      <c r="D307" s="22" t="s">
        <v>355</v>
      </c>
      <c r="E307" s="23" t="s">
        <v>356</v>
      </c>
      <c r="F307" s="51">
        <v>56585.010999999999</v>
      </c>
      <c r="G307" s="51">
        <v>56585.010999999999</v>
      </c>
      <c r="H307" s="51">
        <v>56585.010999999999</v>
      </c>
    </row>
    <row r="308" spans="1:8" ht="48">
      <c r="A308" s="6" t="s">
        <v>372</v>
      </c>
      <c r="B308" s="55" t="s">
        <v>361</v>
      </c>
      <c r="C308" s="57" t="s">
        <v>573</v>
      </c>
      <c r="D308" s="22" t="s">
        <v>363</v>
      </c>
      <c r="E308" s="23" t="s">
        <v>364</v>
      </c>
      <c r="F308" s="51">
        <v>7087.3739999999998</v>
      </c>
      <c r="G308" s="51">
        <v>7087.3739999999998</v>
      </c>
      <c r="H308" s="51">
        <v>7087.3739999999998</v>
      </c>
    </row>
    <row r="309" spans="1:8" ht="24">
      <c r="A309" s="6" t="s">
        <v>372</v>
      </c>
      <c r="B309" s="55" t="s">
        <v>361</v>
      </c>
      <c r="C309" s="57" t="s">
        <v>573</v>
      </c>
      <c r="D309" s="5" t="s">
        <v>394</v>
      </c>
      <c r="E309" s="4" t="s">
        <v>387</v>
      </c>
      <c r="F309" s="51">
        <v>295.78800000000001</v>
      </c>
      <c r="G309" s="51">
        <v>295.78800000000001</v>
      </c>
      <c r="H309" s="51">
        <v>295.78800000000001</v>
      </c>
    </row>
    <row r="310" spans="1:8" ht="24">
      <c r="A310" s="6" t="s">
        <v>372</v>
      </c>
      <c r="B310" s="55" t="s">
        <v>361</v>
      </c>
      <c r="C310" s="6" t="s">
        <v>357</v>
      </c>
      <c r="D310" s="5"/>
      <c r="E310" s="4" t="s">
        <v>358</v>
      </c>
      <c r="F310" s="51">
        <f>F311</f>
        <v>982</v>
      </c>
      <c r="G310" s="51">
        <f t="shared" ref="G310:H312" si="50">G311</f>
        <v>0</v>
      </c>
      <c r="H310" s="51">
        <f t="shared" si="50"/>
        <v>0</v>
      </c>
    </row>
    <row r="311" spans="1:8" ht="84">
      <c r="A311" s="6" t="s">
        <v>372</v>
      </c>
      <c r="B311" s="55" t="s">
        <v>361</v>
      </c>
      <c r="C311" s="6" t="s">
        <v>279</v>
      </c>
      <c r="D311" s="24"/>
      <c r="E311" s="25" t="s">
        <v>281</v>
      </c>
      <c r="F311" s="51">
        <f>F312</f>
        <v>982</v>
      </c>
      <c r="G311" s="51">
        <f t="shared" si="50"/>
        <v>0</v>
      </c>
      <c r="H311" s="51">
        <f t="shared" si="50"/>
        <v>0</v>
      </c>
    </row>
    <row r="312" spans="1:8" ht="60">
      <c r="A312" s="6" t="s">
        <v>372</v>
      </c>
      <c r="B312" s="55" t="s">
        <v>361</v>
      </c>
      <c r="C312" s="6" t="s">
        <v>280</v>
      </c>
      <c r="D312" s="24"/>
      <c r="E312" s="25" t="s">
        <v>278</v>
      </c>
      <c r="F312" s="51">
        <f>F313</f>
        <v>982</v>
      </c>
      <c r="G312" s="51">
        <f t="shared" si="50"/>
        <v>0</v>
      </c>
      <c r="H312" s="51">
        <f t="shared" si="50"/>
        <v>0</v>
      </c>
    </row>
    <row r="313" spans="1:8" ht="48">
      <c r="A313" s="6" t="s">
        <v>372</v>
      </c>
      <c r="B313" s="55" t="s">
        <v>361</v>
      </c>
      <c r="C313" s="6" t="s">
        <v>280</v>
      </c>
      <c r="D313" s="22" t="s">
        <v>363</v>
      </c>
      <c r="E313" s="23" t="s">
        <v>364</v>
      </c>
      <c r="F313" s="51">
        <v>982</v>
      </c>
      <c r="G313" s="51">
        <v>0</v>
      </c>
      <c r="H313" s="51">
        <v>0</v>
      </c>
    </row>
    <row r="314" spans="1:8" ht="36">
      <c r="A314" s="13" t="s">
        <v>372</v>
      </c>
      <c r="B314" s="13" t="s">
        <v>372</v>
      </c>
      <c r="C314" s="59"/>
      <c r="D314" s="60"/>
      <c r="E314" s="61" t="s">
        <v>574</v>
      </c>
      <c r="F314" s="62">
        <f t="shared" ref="F314:H316" si="51">F315</f>
        <v>30294.848999999998</v>
      </c>
      <c r="G314" s="62">
        <f t="shared" si="51"/>
        <v>30249.248999999996</v>
      </c>
      <c r="H314" s="62">
        <f t="shared" si="51"/>
        <v>30249.248999999996</v>
      </c>
    </row>
    <row r="315" spans="1:8" ht="96">
      <c r="A315" s="6" t="s">
        <v>372</v>
      </c>
      <c r="B315" s="14" t="s">
        <v>372</v>
      </c>
      <c r="C315" s="37" t="s">
        <v>510</v>
      </c>
      <c r="D315" s="17"/>
      <c r="E315" s="18" t="s">
        <v>575</v>
      </c>
      <c r="F315" s="63">
        <f t="shared" si="51"/>
        <v>30294.848999999998</v>
      </c>
      <c r="G315" s="63">
        <f t="shared" si="51"/>
        <v>30249.248999999996</v>
      </c>
      <c r="H315" s="63">
        <f t="shared" si="51"/>
        <v>30249.248999999996</v>
      </c>
    </row>
    <row r="316" spans="1:8" ht="24">
      <c r="A316" s="6" t="s">
        <v>372</v>
      </c>
      <c r="B316" s="6" t="s">
        <v>372</v>
      </c>
      <c r="C316" s="6" t="s">
        <v>576</v>
      </c>
      <c r="D316" s="5"/>
      <c r="E316" s="4" t="s">
        <v>350</v>
      </c>
      <c r="F316" s="51">
        <f t="shared" si="51"/>
        <v>30294.848999999998</v>
      </c>
      <c r="G316" s="51">
        <f t="shared" si="51"/>
        <v>30249.248999999996</v>
      </c>
      <c r="H316" s="51">
        <f t="shared" si="51"/>
        <v>30249.248999999996</v>
      </c>
    </row>
    <row r="317" spans="1:8" ht="36">
      <c r="A317" s="6" t="s">
        <v>372</v>
      </c>
      <c r="B317" s="6" t="s">
        <v>372</v>
      </c>
      <c r="C317" s="27" t="s">
        <v>577</v>
      </c>
      <c r="D317" s="5"/>
      <c r="E317" s="4" t="s">
        <v>352</v>
      </c>
      <c r="F317" s="51">
        <f>F318+F321+F323</f>
        <v>30294.848999999998</v>
      </c>
      <c r="G317" s="51">
        <f>G318+G321+G323</f>
        <v>30249.248999999996</v>
      </c>
      <c r="H317" s="51">
        <f>H318+H321+H323</f>
        <v>30249.248999999996</v>
      </c>
    </row>
    <row r="318" spans="1:8" ht="72">
      <c r="A318" s="6" t="s">
        <v>372</v>
      </c>
      <c r="B318" s="6" t="s">
        <v>372</v>
      </c>
      <c r="C318" s="21" t="s">
        <v>578</v>
      </c>
      <c r="D318" s="5"/>
      <c r="E318" s="4" t="s">
        <v>419</v>
      </c>
      <c r="F318" s="51">
        <f>F319+F320</f>
        <v>12290.177</v>
      </c>
      <c r="G318" s="51">
        <f t="shared" ref="G318:H318" si="52">G319+G320</f>
        <v>12290.177</v>
      </c>
      <c r="H318" s="51">
        <f t="shared" si="52"/>
        <v>12290.177</v>
      </c>
    </row>
    <row r="319" spans="1:8" ht="120">
      <c r="A319" s="6" t="s">
        <v>372</v>
      </c>
      <c r="B319" s="6" t="s">
        <v>372</v>
      </c>
      <c r="C319" s="27" t="s">
        <v>578</v>
      </c>
      <c r="D319" s="22" t="s">
        <v>355</v>
      </c>
      <c r="E319" s="23" t="s">
        <v>356</v>
      </c>
      <c r="F319" s="51">
        <v>11922.834999999999</v>
      </c>
      <c r="G319" s="51">
        <v>11922.834999999999</v>
      </c>
      <c r="H319" s="51">
        <v>11922.834999999999</v>
      </c>
    </row>
    <row r="320" spans="1:8" ht="48">
      <c r="A320" s="6" t="s">
        <v>372</v>
      </c>
      <c r="B320" s="6" t="s">
        <v>372</v>
      </c>
      <c r="C320" s="27" t="s">
        <v>578</v>
      </c>
      <c r="D320" s="22" t="s">
        <v>363</v>
      </c>
      <c r="E320" s="23" t="s">
        <v>364</v>
      </c>
      <c r="F320" s="20">
        <v>367.34199999999998</v>
      </c>
      <c r="G320" s="20">
        <v>367.34199999999998</v>
      </c>
      <c r="H320" s="20">
        <v>367.34199999999998</v>
      </c>
    </row>
    <row r="321" spans="1:8" ht="72">
      <c r="A321" s="6" t="s">
        <v>372</v>
      </c>
      <c r="B321" s="6" t="s">
        <v>372</v>
      </c>
      <c r="C321" s="27" t="s">
        <v>579</v>
      </c>
      <c r="D321" s="24"/>
      <c r="E321" s="25" t="s">
        <v>371</v>
      </c>
      <c r="F321" s="51">
        <f>F322</f>
        <v>8718.1919999999991</v>
      </c>
      <c r="G321" s="51">
        <f>G322</f>
        <v>8718.1919999999991</v>
      </c>
      <c r="H321" s="51">
        <f>H322</f>
        <v>8718.1919999999991</v>
      </c>
    </row>
    <row r="322" spans="1:8" ht="120">
      <c r="A322" s="6" t="s">
        <v>372</v>
      </c>
      <c r="B322" s="6" t="s">
        <v>372</v>
      </c>
      <c r="C322" s="27" t="s">
        <v>579</v>
      </c>
      <c r="D322" s="22" t="s">
        <v>355</v>
      </c>
      <c r="E322" s="23" t="s">
        <v>356</v>
      </c>
      <c r="F322" s="51">
        <v>8718.1919999999991</v>
      </c>
      <c r="G322" s="51">
        <v>8718.1919999999991</v>
      </c>
      <c r="H322" s="51">
        <v>8718.1919999999991</v>
      </c>
    </row>
    <row r="323" spans="1:8" ht="36">
      <c r="A323" s="6" t="s">
        <v>372</v>
      </c>
      <c r="B323" s="6" t="s">
        <v>372</v>
      </c>
      <c r="C323" s="27" t="s">
        <v>257</v>
      </c>
      <c r="D323" s="24"/>
      <c r="E323" s="30" t="s">
        <v>393</v>
      </c>
      <c r="F323" s="51">
        <f>F324+F325</f>
        <v>9286.48</v>
      </c>
      <c r="G323" s="51">
        <f>G324+G325</f>
        <v>9240.8799999999992</v>
      </c>
      <c r="H323" s="51">
        <f>H324+H325</f>
        <v>9240.8799999999992</v>
      </c>
    </row>
    <row r="324" spans="1:8" ht="120">
      <c r="A324" s="6" t="s">
        <v>372</v>
      </c>
      <c r="B324" s="6" t="s">
        <v>372</v>
      </c>
      <c r="C324" s="27" t="s">
        <v>257</v>
      </c>
      <c r="D324" s="22" t="s">
        <v>355</v>
      </c>
      <c r="E324" s="23" t="s">
        <v>356</v>
      </c>
      <c r="F324" s="51">
        <v>9061.92</v>
      </c>
      <c r="G324" s="51">
        <v>9061.92</v>
      </c>
      <c r="H324" s="51">
        <v>9061.92</v>
      </c>
    </row>
    <row r="325" spans="1:8" ht="48">
      <c r="A325" s="6" t="s">
        <v>372</v>
      </c>
      <c r="B325" s="6" t="s">
        <v>372</v>
      </c>
      <c r="C325" s="27" t="s">
        <v>257</v>
      </c>
      <c r="D325" s="22" t="s">
        <v>363</v>
      </c>
      <c r="E325" s="23" t="s">
        <v>364</v>
      </c>
      <c r="F325" s="20">
        <v>224.56</v>
      </c>
      <c r="G325" s="20">
        <v>178.96</v>
      </c>
      <c r="H325" s="20">
        <v>178.96</v>
      </c>
    </row>
    <row r="326" spans="1:8">
      <c r="A326" s="42" t="s">
        <v>380</v>
      </c>
      <c r="B326" s="205" t="s">
        <v>343</v>
      </c>
      <c r="C326" s="42"/>
      <c r="D326" s="203"/>
      <c r="E326" s="206" t="s">
        <v>661</v>
      </c>
      <c r="F326" s="140">
        <f t="shared" ref="F326:F331" si="53">F327</f>
        <v>398.7</v>
      </c>
      <c r="G326" s="140">
        <f t="shared" ref="G326:H331" si="54">G327</f>
        <v>398.7</v>
      </c>
      <c r="H326" s="140">
        <f t="shared" si="54"/>
        <v>398.7</v>
      </c>
    </row>
    <row r="327" spans="1:8" ht="48">
      <c r="A327" s="13" t="s">
        <v>380</v>
      </c>
      <c r="B327" s="207" t="s">
        <v>361</v>
      </c>
      <c r="C327" s="13"/>
      <c r="D327" s="208"/>
      <c r="E327" s="133" t="s">
        <v>660</v>
      </c>
      <c r="F327" s="62">
        <f t="shared" si="53"/>
        <v>398.7</v>
      </c>
      <c r="G327" s="62">
        <f t="shared" si="54"/>
        <v>398.7</v>
      </c>
      <c r="H327" s="62">
        <f t="shared" si="54"/>
        <v>398.7</v>
      </c>
    </row>
    <row r="328" spans="1:8" ht="60">
      <c r="A328" s="6" t="s">
        <v>380</v>
      </c>
      <c r="B328" s="55" t="s">
        <v>361</v>
      </c>
      <c r="C328" s="37" t="s">
        <v>414</v>
      </c>
      <c r="D328" s="17"/>
      <c r="E328" s="18" t="s">
        <v>415</v>
      </c>
      <c r="F328" s="51">
        <f t="shared" si="53"/>
        <v>398.7</v>
      </c>
      <c r="G328" s="51">
        <f t="shared" si="54"/>
        <v>398.7</v>
      </c>
      <c r="H328" s="51">
        <f t="shared" si="54"/>
        <v>398.7</v>
      </c>
    </row>
    <row r="329" spans="1:8" ht="60">
      <c r="A329" s="6" t="s">
        <v>380</v>
      </c>
      <c r="B329" s="55" t="s">
        <v>361</v>
      </c>
      <c r="C329" s="33" t="s">
        <v>540</v>
      </c>
      <c r="D329" s="5"/>
      <c r="E329" s="4" t="s">
        <v>541</v>
      </c>
      <c r="F329" s="51">
        <f t="shared" si="53"/>
        <v>398.7</v>
      </c>
      <c r="G329" s="51">
        <f t="shared" si="54"/>
        <v>398.7</v>
      </c>
      <c r="H329" s="51">
        <f t="shared" si="54"/>
        <v>398.7</v>
      </c>
    </row>
    <row r="330" spans="1:8" ht="48">
      <c r="A330" s="6" t="s">
        <v>380</v>
      </c>
      <c r="B330" s="55" t="s">
        <v>361</v>
      </c>
      <c r="C330" s="57" t="s">
        <v>550</v>
      </c>
      <c r="D330" s="58"/>
      <c r="E330" s="30" t="s">
        <v>551</v>
      </c>
      <c r="F330" s="51">
        <f t="shared" si="53"/>
        <v>398.7</v>
      </c>
      <c r="G330" s="51">
        <f t="shared" si="54"/>
        <v>398.7</v>
      </c>
      <c r="H330" s="51">
        <f t="shared" si="54"/>
        <v>398.7</v>
      </c>
    </row>
    <row r="331" spans="1:8" ht="36">
      <c r="A331" s="6" t="s">
        <v>380</v>
      </c>
      <c r="B331" s="55" t="s">
        <v>361</v>
      </c>
      <c r="C331" s="57" t="s">
        <v>552</v>
      </c>
      <c r="D331" s="58"/>
      <c r="E331" s="30" t="s">
        <v>553</v>
      </c>
      <c r="F331" s="51">
        <f t="shared" si="53"/>
        <v>398.7</v>
      </c>
      <c r="G331" s="51">
        <f t="shared" si="54"/>
        <v>398.7</v>
      </c>
      <c r="H331" s="51">
        <f t="shared" si="54"/>
        <v>398.7</v>
      </c>
    </row>
    <row r="332" spans="1:8" ht="48">
      <c r="A332" s="6" t="s">
        <v>380</v>
      </c>
      <c r="B332" s="55" t="s">
        <v>361</v>
      </c>
      <c r="C332" s="57" t="s">
        <v>552</v>
      </c>
      <c r="D332" s="22" t="s">
        <v>363</v>
      </c>
      <c r="E332" s="23" t="s">
        <v>364</v>
      </c>
      <c r="F332" s="51">
        <v>398.7</v>
      </c>
      <c r="G332" s="51">
        <v>398.7</v>
      </c>
      <c r="H332" s="51">
        <v>398.7</v>
      </c>
    </row>
    <row r="333" spans="1:8">
      <c r="A333" s="9" t="s">
        <v>580</v>
      </c>
      <c r="B333" s="9" t="s">
        <v>343</v>
      </c>
      <c r="C333" s="42"/>
      <c r="D333" s="5"/>
      <c r="E333" s="10" t="s">
        <v>581</v>
      </c>
      <c r="F333" s="11">
        <f>F334+F363+F408+F439+F460+F478</f>
        <v>2199769.1849999996</v>
      </c>
      <c r="G333" s="11">
        <f>G334+G363+G408+G439+G460+G478</f>
        <v>2044947.6140000001</v>
      </c>
      <c r="H333" s="11">
        <f>H334+H363+H408+H439+H460+H478</f>
        <v>1982049.8219999999</v>
      </c>
    </row>
    <row r="334" spans="1:8">
      <c r="A334" s="26" t="s">
        <v>580</v>
      </c>
      <c r="B334" s="26" t="s">
        <v>342</v>
      </c>
      <c r="C334" s="13"/>
      <c r="D334" s="26"/>
      <c r="E334" s="15" t="s">
        <v>155</v>
      </c>
      <c r="F334" s="16">
        <f>F335+F359</f>
        <v>818333.41799999995</v>
      </c>
      <c r="G334" s="16">
        <f t="shared" ref="G334:H334" si="55">G335+G359</f>
        <v>759485.07400000002</v>
      </c>
      <c r="H334" s="16">
        <f t="shared" si="55"/>
        <v>752084.674</v>
      </c>
    </row>
    <row r="335" spans="1:8" ht="60">
      <c r="A335" s="17" t="s">
        <v>580</v>
      </c>
      <c r="B335" s="17" t="s">
        <v>342</v>
      </c>
      <c r="C335" s="14" t="s">
        <v>583</v>
      </c>
      <c r="D335" s="17"/>
      <c r="E335" s="18" t="s">
        <v>584</v>
      </c>
      <c r="F335" s="63">
        <f>F336</f>
        <v>815095.625</v>
      </c>
      <c r="G335" s="63">
        <f>G336</f>
        <v>759485.07400000002</v>
      </c>
      <c r="H335" s="63">
        <f>H336</f>
        <v>752084.674</v>
      </c>
    </row>
    <row r="336" spans="1:8" ht="24">
      <c r="A336" s="5" t="s">
        <v>580</v>
      </c>
      <c r="B336" s="5" t="s">
        <v>342</v>
      </c>
      <c r="C336" s="6" t="s">
        <v>156</v>
      </c>
      <c r="D336" s="5"/>
      <c r="E336" s="4" t="s">
        <v>157</v>
      </c>
      <c r="F336" s="51">
        <f>F337+F344+F347+F356</f>
        <v>815095.625</v>
      </c>
      <c r="G336" s="51">
        <f>G337+G344+G347+G356</f>
        <v>759485.07400000002</v>
      </c>
      <c r="H336" s="51">
        <f>H337+H344+H347+H356</f>
        <v>752084.674</v>
      </c>
    </row>
    <row r="337" spans="1:8" ht="84">
      <c r="A337" s="5" t="s">
        <v>580</v>
      </c>
      <c r="B337" s="5" t="s">
        <v>342</v>
      </c>
      <c r="C337" s="6" t="s">
        <v>158</v>
      </c>
      <c r="D337" s="5"/>
      <c r="E337" s="4" t="s">
        <v>159</v>
      </c>
      <c r="F337" s="51">
        <f>F338+F340+F342</f>
        <v>351851.54100000003</v>
      </c>
      <c r="G337" s="51">
        <f t="shared" ref="G337:H337" si="56">G338+G340+G342</f>
        <v>344291.57400000002</v>
      </c>
      <c r="H337" s="51">
        <f t="shared" si="56"/>
        <v>344291.57400000002</v>
      </c>
    </row>
    <row r="338" spans="1:8" ht="48">
      <c r="A338" s="5" t="s">
        <v>580</v>
      </c>
      <c r="B338" s="5" t="s">
        <v>342</v>
      </c>
      <c r="C338" s="6" t="s">
        <v>160</v>
      </c>
      <c r="D338" s="5"/>
      <c r="E338" s="4" t="s">
        <v>161</v>
      </c>
      <c r="F338" s="51">
        <f>F339</f>
        <v>315884.52500000002</v>
      </c>
      <c r="G338" s="51">
        <f>G339</f>
        <v>312291.57400000002</v>
      </c>
      <c r="H338" s="51">
        <f>H339</f>
        <v>312291.57400000002</v>
      </c>
    </row>
    <row r="339" spans="1:8" ht="60">
      <c r="A339" s="5" t="s">
        <v>580</v>
      </c>
      <c r="B339" s="5" t="s">
        <v>342</v>
      </c>
      <c r="C339" s="6" t="s">
        <v>160</v>
      </c>
      <c r="D339" s="36" t="s">
        <v>402</v>
      </c>
      <c r="E339" s="23" t="s">
        <v>403</v>
      </c>
      <c r="F339" s="51">
        <v>315884.52500000002</v>
      </c>
      <c r="G339" s="51">
        <v>312291.57400000002</v>
      </c>
      <c r="H339" s="51">
        <v>312291.57400000002</v>
      </c>
    </row>
    <row r="340" spans="1:8" ht="48">
      <c r="A340" s="5" t="s">
        <v>580</v>
      </c>
      <c r="B340" s="5" t="s">
        <v>342</v>
      </c>
      <c r="C340" s="6" t="s">
        <v>162</v>
      </c>
      <c r="D340" s="5"/>
      <c r="E340" s="4" t="s">
        <v>163</v>
      </c>
      <c r="F340" s="51">
        <f>F341</f>
        <v>32000</v>
      </c>
      <c r="G340" s="51">
        <f>G341</f>
        <v>32000</v>
      </c>
      <c r="H340" s="51">
        <f>H341</f>
        <v>32000</v>
      </c>
    </row>
    <row r="341" spans="1:8" ht="60">
      <c r="A341" s="5" t="s">
        <v>580</v>
      </c>
      <c r="B341" s="5" t="s">
        <v>342</v>
      </c>
      <c r="C341" s="6" t="s">
        <v>162</v>
      </c>
      <c r="D341" s="36" t="s">
        <v>402</v>
      </c>
      <c r="E341" s="23" t="s">
        <v>403</v>
      </c>
      <c r="F341" s="51">
        <v>32000</v>
      </c>
      <c r="G341" s="51">
        <v>32000</v>
      </c>
      <c r="H341" s="51">
        <v>32000</v>
      </c>
    </row>
    <row r="342" spans="1:8" ht="60">
      <c r="A342" s="5" t="s">
        <v>580</v>
      </c>
      <c r="B342" s="5" t="s">
        <v>342</v>
      </c>
      <c r="C342" s="6" t="s">
        <v>164</v>
      </c>
      <c r="D342" s="5"/>
      <c r="E342" s="4" t="s">
        <v>165</v>
      </c>
      <c r="F342" s="51">
        <f>F343</f>
        <v>3967.0160000000001</v>
      </c>
      <c r="G342" s="51">
        <f>G343</f>
        <v>0</v>
      </c>
      <c r="H342" s="51">
        <f>H343</f>
        <v>0</v>
      </c>
    </row>
    <row r="343" spans="1:8" ht="60">
      <c r="A343" s="5" t="s">
        <v>580</v>
      </c>
      <c r="B343" s="5" t="s">
        <v>342</v>
      </c>
      <c r="C343" s="6" t="s">
        <v>164</v>
      </c>
      <c r="D343" s="36" t="s">
        <v>402</v>
      </c>
      <c r="E343" s="23" t="s">
        <v>403</v>
      </c>
      <c r="F343" s="51">
        <v>3967.0160000000001</v>
      </c>
      <c r="G343" s="51">
        <v>0</v>
      </c>
      <c r="H343" s="51">
        <v>0</v>
      </c>
    </row>
    <row r="344" spans="1:8" ht="108">
      <c r="A344" s="5" t="s">
        <v>580</v>
      </c>
      <c r="B344" s="5" t="s">
        <v>342</v>
      </c>
      <c r="C344" s="6" t="s">
        <v>166</v>
      </c>
      <c r="D344" s="5"/>
      <c r="E344" s="4" t="s">
        <v>167</v>
      </c>
      <c r="F344" s="51">
        <f t="shared" ref="F344:H345" si="57">F345</f>
        <v>397023.7</v>
      </c>
      <c r="G344" s="51">
        <f t="shared" si="57"/>
        <v>398847.7</v>
      </c>
      <c r="H344" s="51">
        <f t="shared" si="57"/>
        <v>400393.1</v>
      </c>
    </row>
    <row r="345" spans="1:8" ht="108">
      <c r="A345" s="5" t="s">
        <v>580</v>
      </c>
      <c r="B345" s="5" t="s">
        <v>342</v>
      </c>
      <c r="C345" s="6" t="s">
        <v>168</v>
      </c>
      <c r="D345" s="34"/>
      <c r="E345" s="34" t="s">
        <v>169</v>
      </c>
      <c r="F345" s="51">
        <f t="shared" si="57"/>
        <v>397023.7</v>
      </c>
      <c r="G345" s="51">
        <f t="shared" si="57"/>
        <v>398847.7</v>
      </c>
      <c r="H345" s="51">
        <f t="shared" si="57"/>
        <v>400393.1</v>
      </c>
    </row>
    <row r="346" spans="1:8" ht="60">
      <c r="A346" s="5" t="s">
        <v>580</v>
      </c>
      <c r="B346" s="5" t="s">
        <v>342</v>
      </c>
      <c r="C346" s="6" t="s">
        <v>168</v>
      </c>
      <c r="D346" s="36" t="s">
        <v>402</v>
      </c>
      <c r="E346" s="23" t="s">
        <v>403</v>
      </c>
      <c r="F346" s="51">
        <v>397023.7</v>
      </c>
      <c r="G346" s="51">
        <v>398847.7</v>
      </c>
      <c r="H346" s="51">
        <v>400393.1</v>
      </c>
    </row>
    <row r="347" spans="1:8" ht="96">
      <c r="A347" s="5" t="s">
        <v>580</v>
      </c>
      <c r="B347" s="5" t="s">
        <v>342</v>
      </c>
      <c r="C347" s="6" t="s">
        <v>170</v>
      </c>
      <c r="D347" s="5"/>
      <c r="E347" s="4" t="s">
        <v>171</v>
      </c>
      <c r="F347" s="51">
        <f>F348+F350+F354+F352</f>
        <v>59656.524000000005</v>
      </c>
      <c r="G347" s="51">
        <f t="shared" ref="G347:H347" si="58">G348+G350+G354+G352</f>
        <v>16345.8</v>
      </c>
      <c r="H347" s="51">
        <f t="shared" si="58"/>
        <v>7400</v>
      </c>
    </row>
    <row r="348" spans="1:8" ht="72">
      <c r="A348" s="5" t="s">
        <v>580</v>
      </c>
      <c r="B348" s="5" t="s">
        <v>342</v>
      </c>
      <c r="C348" s="6" t="s">
        <v>172</v>
      </c>
      <c r="D348" s="5"/>
      <c r="E348" s="4" t="s">
        <v>173</v>
      </c>
      <c r="F348" s="51">
        <f>F349</f>
        <v>57183.724000000002</v>
      </c>
      <c r="G348" s="51">
        <f>G349</f>
        <v>16095.8</v>
      </c>
      <c r="H348" s="51">
        <f>H349</f>
        <v>7150</v>
      </c>
    </row>
    <row r="349" spans="1:8" ht="60">
      <c r="A349" s="5" t="s">
        <v>580</v>
      </c>
      <c r="B349" s="5" t="s">
        <v>342</v>
      </c>
      <c r="C349" s="6" t="s">
        <v>172</v>
      </c>
      <c r="D349" s="36" t="s">
        <v>402</v>
      </c>
      <c r="E349" s="23" t="s">
        <v>403</v>
      </c>
      <c r="F349" s="51">
        <v>57183.724000000002</v>
      </c>
      <c r="G349" s="51">
        <v>16095.8</v>
      </c>
      <c r="H349" s="51">
        <v>7150</v>
      </c>
    </row>
    <row r="350" spans="1:8" ht="48">
      <c r="A350" s="5" t="s">
        <v>580</v>
      </c>
      <c r="B350" s="5" t="s">
        <v>342</v>
      </c>
      <c r="C350" s="6" t="s">
        <v>174</v>
      </c>
      <c r="D350" s="5"/>
      <c r="E350" s="4" t="s">
        <v>175</v>
      </c>
      <c r="F350" s="51">
        <f>F351</f>
        <v>250</v>
      </c>
      <c r="G350" s="51">
        <f>G351</f>
        <v>250</v>
      </c>
      <c r="H350" s="51">
        <f>H351</f>
        <v>250</v>
      </c>
    </row>
    <row r="351" spans="1:8" ht="60">
      <c r="A351" s="5" t="s">
        <v>580</v>
      </c>
      <c r="B351" s="5" t="s">
        <v>342</v>
      </c>
      <c r="C351" s="6" t="s">
        <v>174</v>
      </c>
      <c r="D351" s="36" t="s">
        <v>402</v>
      </c>
      <c r="E351" s="23" t="s">
        <v>403</v>
      </c>
      <c r="F351" s="51">
        <v>250</v>
      </c>
      <c r="G351" s="51">
        <v>250</v>
      </c>
      <c r="H351" s="51">
        <v>250</v>
      </c>
    </row>
    <row r="352" spans="1:8" ht="60">
      <c r="A352" s="5" t="s">
        <v>580</v>
      </c>
      <c r="B352" s="5" t="s">
        <v>342</v>
      </c>
      <c r="C352" s="73" t="s">
        <v>176</v>
      </c>
      <c r="D352" s="5"/>
      <c r="E352" s="4" t="s">
        <v>177</v>
      </c>
      <c r="F352" s="51">
        <f>F353</f>
        <v>1500</v>
      </c>
      <c r="G352" s="51">
        <f>G353</f>
        <v>0</v>
      </c>
      <c r="H352" s="51">
        <f>H353</f>
        <v>0</v>
      </c>
    </row>
    <row r="353" spans="1:8" ht="60">
      <c r="A353" s="5" t="s">
        <v>580</v>
      </c>
      <c r="B353" s="5" t="s">
        <v>342</v>
      </c>
      <c r="C353" s="73" t="s">
        <v>176</v>
      </c>
      <c r="D353" s="36" t="s">
        <v>402</v>
      </c>
      <c r="E353" s="23" t="s">
        <v>403</v>
      </c>
      <c r="F353" s="51">
        <v>1500</v>
      </c>
      <c r="G353" s="51">
        <v>0</v>
      </c>
      <c r="H353" s="51">
        <v>0</v>
      </c>
    </row>
    <row r="354" spans="1:8" ht="60">
      <c r="A354" s="5" t="s">
        <v>580</v>
      </c>
      <c r="B354" s="5" t="s">
        <v>342</v>
      </c>
      <c r="C354" s="73" t="s">
        <v>178</v>
      </c>
      <c r="D354" s="5"/>
      <c r="E354" s="4" t="s">
        <v>179</v>
      </c>
      <c r="F354" s="51">
        <f t="shared" ref="F354:H354" si="59">F355</f>
        <v>722.8</v>
      </c>
      <c r="G354" s="51">
        <f t="shared" si="59"/>
        <v>0</v>
      </c>
      <c r="H354" s="51">
        <f t="shared" si="59"/>
        <v>0</v>
      </c>
    </row>
    <row r="355" spans="1:8" ht="60">
      <c r="A355" s="5" t="s">
        <v>580</v>
      </c>
      <c r="B355" s="5" t="s">
        <v>342</v>
      </c>
      <c r="C355" s="73" t="s">
        <v>178</v>
      </c>
      <c r="D355" s="36" t="s">
        <v>402</v>
      </c>
      <c r="E355" s="23" t="s">
        <v>403</v>
      </c>
      <c r="F355" s="51">
        <v>722.8</v>
      </c>
      <c r="G355" s="51">
        <v>0</v>
      </c>
      <c r="H355" s="51">
        <v>0</v>
      </c>
    </row>
    <row r="356" spans="1:8" ht="48">
      <c r="A356" s="5" t="s">
        <v>580</v>
      </c>
      <c r="B356" s="5" t="s">
        <v>342</v>
      </c>
      <c r="C356" s="6" t="s">
        <v>295</v>
      </c>
      <c r="D356" s="5"/>
      <c r="E356" s="4" t="s">
        <v>291</v>
      </c>
      <c r="F356" s="51">
        <f>F357</f>
        <v>6563.86</v>
      </c>
      <c r="G356" s="51">
        <f t="shared" ref="G356:H357" si="60">G357</f>
        <v>0</v>
      </c>
      <c r="H356" s="51">
        <f t="shared" si="60"/>
        <v>0</v>
      </c>
    </row>
    <row r="357" spans="1:8" ht="60">
      <c r="A357" s="5" t="s">
        <v>580</v>
      </c>
      <c r="B357" s="5" t="s">
        <v>342</v>
      </c>
      <c r="C357" s="6" t="s">
        <v>646</v>
      </c>
      <c r="D357" s="26"/>
      <c r="E357" s="4" t="s">
        <v>260</v>
      </c>
      <c r="F357" s="51">
        <f>F358</f>
        <v>6563.86</v>
      </c>
      <c r="G357" s="51">
        <f t="shared" si="60"/>
        <v>0</v>
      </c>
      <c r="H357" s="51">
        <f t="shared" si="60"/>
        <v>0</v>
      </c>
    </row>
    <row r="358" spans="1:8" ht="60">
      <c r="A358" s="5" t="s">
        <v>580</v>
      </c>
      <c r="B358" s="5" t="s">
        <v>342</v>
      </c>
      <c r="C358" s="6" t="s">
        <v>646</v>
      </c>
      <c r="D358" s="36" t="s">
        <v>402</v>
      </c>
      <c r="E358" s="23" t="s">
        <v>403</v>
      </c>
      <c r="F358" s="20">
        <v>6563.86</v>
      </c>
      <c r="G358" s="20">
        <v>0</v>
      </c>
      <c r="H358" s="20">
        <v>0</v>
      </c>
    </row>
    <row r="359" spans="1:8" ht="24">
      <c r="A359" s="5" t="s">
        <v>580</v>
      </c>
      <c r="B359" s="5" t="s">
        <v>342</v>
      </c>
      <c r="C359" s="6" t="s">
        <v>357</v>
      </c>
      <c r="D359" s="5"/>
      <c r="E359" s="4" t="s">
        <v>358</v>
      </c>
      <c r="F359" s="51">
        <f>F360</f>
        <v>3237.7930000000001</v>
      </c>
      <c r="G359" s="51">
        <f>G360</f>
        <v>0</v>
      </c>
      <c r="H359" s="51">
        <f>H360</f>
        <v>0</v>
      </c>
    </row>
    <row r="360" spans="1:8" ht="84">
      <c r="A360" s="5" t="s">
        <v>580</v>
      </c>
      <c r="B360" s="5" t="s">
        <v>342</v>
      </c>
      <c r="C360" s="6" t="s">
        <v>279</v>
      </c>
      <c r="D360" s="24"/>
      <c r="E360" s="25" t="s">
        <v>281</v>
      </c>
      <c r="F360" s="51">
        <f>F361</f>
        <v>3237.7930000000001</v>
      </c>
      <c r="G360" s="51">
        <f t="shared" ref="G360:H360" si="61">G361</f>
        <v>0</v>
      </c>
      <c r="H360" s="51">
        <f t="shared" si="61"/>
        <v>0</v>
      </c>
    </row>
    <row r="361" spans="1:8" ht="60">
      <c r="A361" s="5" t="s">
        <v>580</v>
      </c>
      <c r="B361" s="5" t="s">
        <v>342</v>
      </c>
      <c r="C361" s="6" t="s">
        <v>280</v>
      </c>
      <c r="D361" s="24"/>
      <c r="E361" s="25" t="s">
        <v>278</v>
      </c>
      <c r="F361" s="51">
        <f>F362</f>
        <v>3237.7930000000001</v>
      </c>
      <c r="G361" s="51">
        <f>G362</f>
        <v>0</v>
      </c>
      <c r="H361" s="51">
        <f>H362</f>
        <v>0</v>
      </c>
    </row>
    <row r="362" spans="1:8" ht="60">
      <c r="A362" s="5" t="s">
        <v>580</v>
      </c>
      <c r="B362" s="5" t="s">
        <v>342</v>
      </c>
      <c r="C362" s="6" t="s">
        <v>280</v>
      </c>
      <c r="D362" s="36" t="s">
        <v>402</v>
      </c>
      <c r="E362" s="23" t="s">
        <v>403</v>
      </c>
      <c r="F362" s="51">
        <v>3237.7930000000001</v>
      </c>
      <c r="G362" s="51">
        <v>0</v>
      </c>
      <c r="H362" s="51">
        <v>0</v>
      </c>
    </row>
    <row r="363" spans="1:8">
      <c r="A363" s="26" t="s">
        <v>580</v>
      </c>
      <c r="B363" s="26" t="s">
        <v>345</v>
      </c>
      <c r="C363" s="13"/>
      <c r="D363" s="26"/>
      <c r="E363" s="15" t="s">
        <v>582</v>
      </c>
      <c r="F363" s="16">
        <f>F364+F404</f>
        <v>1082530.01</v>
      </c>
      <c r="G363" s="16">
        <f>G364+G404</f>
        <v>1008013.9349999998</v>
      </c>
      <c r="H363" s="16">
        <f>H364+H404</f>
        <v>952508.14299999992</v>
      </c>
    </row>
    <row r="364" spans="1:8" ht="60">
      <c r="A364" s="5" t="s">
        <v>580</v>
      </c>
      <c r="B364" s="5" t="s">
        <v>345</v>
      </c>
      <c r="C364" s="14" t="s">
        <v>583</v>
      </c>
      <c r="D364" s="17"/>
      <c r="E364" s="18" t="s">
        <v>584</v>
      </c>
      <c r="F364" s="19">
        <f t="shared" ref="F364:H364" si="62">F365</f>
        <v>1079420.2139999999</v>
      </c>
      <c r="G364" s="19">
        <f t="shared" si="62"/>
        <v>1008013.9349999998</v>
      </c>
      <c r="H364" s="19">
        <f t="shared" si="62"/>
        <v>952508.14299999992</v>
      </c>
    </row>
    <row r="365" spans="1:8" ht="24">
      <c r="A365" s="5" t="s">
        <v>580</v>
      </c>
      <c r="B365" s="5" t="s">
        <v>345</v>
      </c>
      <c r="C365" s="6" t="s">
        <v>585</v>
      </c>
      <c r="D365" s="5"/>
      <c r="E365" s="4" t="s">
        <v>0</v>
      </c>
      <c r="F365" s="20">
        <f>F366+F381+F384+F395+F398+F401</f>
        <v>1079420.2139999999</v>
      </c>
      <c r="G365" s="20">
        <f>G366+G381+G384+G395+G398+G401</f>
        <v>1008013.9349999998</v>
      </c>
      <c r="H365" s="20">
        <f>H366+H381+H384+H395+H398+H401</f>
        <v>952508.14299999992</v>
      </c>
    </row>
    <row r="366" spans="1:8" ht="120">
      <c r="A366" s="5" t="s">
        <v>580</v>
      </c>
      <c r="B366" s="5" t="s">
        <v>345</v>
      </c>
      <c r="C366" s="6" t="s">
        <v>1</v>
      </c>
      <c r="D366" s="5"/>
      <c r="E366" s="4" t="s">
        <v>2</v>
      </c>
      <c r="F366" s="20">
        <f>F367+F369+F371+F373+F375+F377+F379</f>
        <v>982983.37999999989</v>
      </c>
      <c r="G366" s="20">
        <f t="shared" ref="G366:H366" si="63">G367+G369+G371+G373+G375+G377+G379</f>
        <v>925404.59299999988</v>
      </c>
      <c r="H366" s="20">
        <f t="shared" si="63"/>
        <v>871920.1129999999</v>
      </c>
    </row>
    <row r="367" spans="1:8" ht="132">
      <c r="A367" s="5" t="s">
        <v>580</v>
      </c>
      <c r="B367" s="5" t="s">
        <v>345</v>
      </c>
      <c r="C367" s="39" t="s">
        <v>180</v>
      </c>
      <c r="D367" s="30"/>
      <c r="E367" s="30" t="s">
        <v>181</v>
      </c>
      <c r="F367" s="20">
        <f>F368</f>
        <v>746090.7</v>
      </c>
      <c r="G367" s="20">
        <f>G368</f>
        <v>748343.1</v>
      </c>
      <c r="H367" s="20">
        <f>H368</f>
        <v>750619.5</v>
      </c>
    </row>
    <row r="368" spans="1:8" ht="60">
      <c r="A368" s="5" t="s">
        <v>580</v>
      </c>
      <c r="B368" s="5" t="s">
        <v>345</v>
      </c>
      <c r="C368" s="39" t="s">
        <v>180</v>
      </c>
      <c r="D368" s="36" t="s">
        <v>402</v>
      </c>
      <c r="E368" s="23" t="s">
        <v>403</v>
      </c>
      <c r="F368" s="20">
        <v>746090.7</v>
      </c>
      <c r="G368" s="20">
        <v>748343.1</v>
      </c>
      <c r="H368" s="20">
        <v>750619.5</v>
      </c>
    </row>
    <row r="369" spans="1:8" ht="36">
      <c r="A369" s="5" t="s">
        <v>580</v>
      </c>
      <c r="B369" s="5" t="s">
        <v>345</v>
      </c>
      <c r="C369" s="6" t="s">
        <v>182</v>
      </c>
      <c r="D369" s="5"/>
      <c r="E369" s="4" t="s">
        <v>183</v>
      </c>
      <c r="F369" s="20">
        <f>F370</f>
        <v>104259.067</v>
      </c>
      <c r="G369" s="20">
        <f>G370</f>
        <v>105203.124</v>
      </c>
      <c r="H369" s="20">
        <f>H370</f>
        <v>105203.124</v>
      </c>
    </row>
    <row r="370" spans="1:8" ht="60">
      <c r="A370" s="5" t="s">
        <v>580</v>
      </c>
      <c r="B370" s="5" t="s">
        <v>345</v>
      </c>
      <c r="C370" s="6" t="s">
        <v>182</v>
      </c>
      <c r="D370" s="22" t="s">
        <v>402</v>
      </c>
      <c r="E370" s="23" t="s">
        <v>403</v>
      </c>
      <c r="F370" s="20">
        <v>104259.067</v>
      </c>
      <c r="G370" s="20">
        <v>105203.124</v>
      </c>
      <c r="H370" s="20">
        <v>105203.124</v>
      </c>
    </row>
    <row r="371" spans="1:8" ht="60">
      <c r="A371" s="5" t="s">
        <v>580</v>
      </c>
      <c r="B371" s="5" t="s">
        <v>345</v>
      </c>
      <c r="C371" s="6" t="s">
        <v>184</v>
      </c>
      <c r="D371" s="5"/>
      <c r="E371" s="4" t="s">
        <v>185</v>
      </c>
      <c r="F371" s="20">
        <f>F372</f>
        <v>58494.146999999997</v>
      </c>
      <c r="G371" s="20">
        <f t="shared" ref="G371:H371" si="64">G372</f>
        <v>62510.879999999997</v>
      </c>
      <c r="H371" s="20">
        <f t="shared" si="64"/>
        <v>6750</v>
      </c>
    </row>
    <row r="372" spans="1:8" ht="60">
      <c r="A372" s="5" t="s">
        <v>580</v>
      </c>
      <c r="B372" s="5" t="s">
        <v>345</v>
      </c>
      <c r="C372" s="6" t="s">
        <v>184</v>
      </c>
      <c r="D372" s="36" t="s">
        <v>402</v>
      </c>
      <c r="E372" s="23" t="s">
        <v>403</v>
      </c>
      <c r="F372" s="20">
        <v>58494.146999999997</v>
      </c>
      <c r="G372" s="20">
        <v>62510.879999999997</v>
      </c>
      <c r="H372" s="20">
        <v>6750</v>
      </c>
    </row>
    <row r="373" spans="1:8" ht="60">
      <c r="A373" s="5" t="s">
        <v>580</v>
      </c>
      <c r="B373" s="5" t="s">
        <v>345</v>
      </c>
      <c r="C373" s="6" t="s">
        <v>186</v>
      </c>
      <c r="D373" s="5"/>
      <c r="E373" s="4" t="s">
        <v>165</v>
      </c>
      <c r="F373" s="20">
        <f>F374</f>
        <v>24492.766</v>
      </c>
      <c r="G373" s="20">
        <f>G374</f>
        <v>9347.4889999999996</v>
      </c>
      <c r="H373" s="20">
        <f>H374</f>
        <v>9347.4889999999996</v>
      </c>
    </row>
    <row r="374" spans="1:8" ht="60">
      <c r="A374" s="5" t="s">
        <v>580</v>
      </c>
      <c r="B374" s="5" t="s">
        <v>345</v>
      </c>
      <c r="C374" s="6" t="s">
        <v>186</v>
      </c>
      <c r="D374" s="36" t="s">
        <v>402</v>
      </c>
      <c r="E374" s="23" t="s">
        <v>403</v>
      </c>
      <c r="F374" s="20">
        <v>24492.766</v>
      </c>
      <c r="G374" s="20">
        <v>9347.4889999999996</v>
      </c>
      <c r="H374" s="20">
        <v>9347.4889999999996</v>
      </c>
    </row>
    <row r="375" spans="1:8" ht="60">
      <c r="A375" s="5" t="s">
        <v>580</v>
      </c>
      <c r="B375" s="5" t="s">
        <v>345</v>
      </c>
      <c r="C375" s="6" t="s">
        <v>259</v>
      </c>
      <c r="D375" s="5"/>
      <c r="E375" s="4" t="s">
        <v>654</v>
      </c>
      <c r="F375" s="20">
        <f>F376</f>
        <v>27806.7</v>
      </c>
      <c r="G375" s="20">
        <f t="shared" ref="G375:H375" si="65">G376</f>
        <v>0</v>
      </c>
      <c r="H375" s="20">
        <f t="shared" si="65"/>
        <v>0</v>
      </c>
    </row>
    <row r="376" spans="1:8" ht="60">
      <c r="A376" s="5" t="s">
        <v>580</v>
      </c>
      <c r="B376" s="5" t="s">
        <v>345</v>
      </c>
      <c r="C376" s="6" t="s">
        <v>259</v>
      </c>
      <c r="D376" s="36" t="s">
        <v>402</v>
      </c>
      <c r="E376" s="23" t="s">
        <v>403</v>
      </c>
      <c r="F376" s="20">
        <v>27806.7</v>
      </c>
      <c r="G376" s="20">
        <v>0</v>
      </c>
      <c r="H376" s="20">
        <v>0</v>
      </c>
    </row>
    <row r="377" spans="1:8" ht="139.9" customHeight="1">
      <c r="A377" s="5" t="s">
        <v>580</v>
      </c>
      <c r="B377" s="5" t="s">
        <v>345</v>
      </c>
      <c r="C377" s="212" t="s">
        <v>713</v>
      </c>
      <c r="D377" s="5"/>
      <c r="E377" s="47" t="s">
        <v>714</v>
      </c>
      <c r="F377" s="20">
        <f>F378</f>
        <v>20840</v>
      </c>
      <c r="G377" s="20">
        <f>G378</f>
        <v>0</v>
      </c>
      <c r="H377" s="20">
        <f>H378</f>
        <v>0</v>
      </c>
    </row>
    <row r="378" spans="1:8" ht="36.6" customHeight="1">
      <c r="A378" s="5" t="s">
        <v>580</v>
      </c>
      <c r="B378" s="5" t="s">
        <v>345</v>
      </c>
      <c r="C378" s="212" t="s">
        <v>713</v>
      </c>
      <c r="D378" s="22" t="s">
        <v>363</v>
      </c>
      <c r="E378" s="23" t="s">
        <v>364</v>
      </c>
      <c r="F378" s="20">
        <v>20840</v>
      </c>
      <c r="G378" s="20">
        <v>0</v>
      </c>
      <c r="H378" s="20">
        <v>0</v>
      </c>
    </row>
    <row r="379" spans="1:8" ht="163.9" customHeight="1">
      <c r="A379" s="5" t="s">
        <v>580</v>
      </c>
      <c r="B379" s="5" t="s">
        <v>345</v>
      </c>
      <c r="C379" s="212" t="s">
        <v>733</v>
      </c>
      <c r="D379" s="5"/>
      <c r="E379" s="47" t="s">
        <v>732</v>
      </c>
      <c r="F379" s="20">
        <f>F380</f>
        <v>1000</v>
      </c>
      <c r="G379" s="20">
        <f>G380</f>
        <v>0</v>
      </c>
      <c r="H379" s="20">
        <f>H380</f>
        <v>0</v>
      </c>
    </row>
    <row r="380" spans="1:8" ht="36.6" customHeight="1">
      <c r="A380" s="5" t="s">
        <v>580</v>
      </c>
      <c r="B380" s="5" t="s">
        <v>345</v>
      </c>
      <c r="C380" s="212" t="s">
        <v>733</v>
      </c>
      <c r="D380" s="22" t="s">
        <v>363</v>
      </c>
      <c r="E380" s="23" t="s">
        <v>364</v>
      </c>
      <c r="F380" s="20">
        <v>1000</v>
      </c>
      <c r="G380" s="20">
        <v>0</v>
      </c>
      <c r="H380" s="20">
        <v>0</v>
      </c>
    </row>
    <row r="381" spans="1:8" ht="60">
      <c r="A381" s="5" t="s">
        <v>580</v>
      </c>
      <c r="B381" s="5" t="s">
        <v>345</v>
      </c>
      <c r="C381" s="6" t="s">
        <v>187</v>
      </c>
      <c r="D381" s="5"/>
      <c r="E381" s="4" t="s">
        <v>188</v>
      </c>
      <c r="F381" s="20">
        <f>F382</f>
        <v>7655.2</v>
      </c>
      <c r="G381" s="20">
        <f t="shared" ref="G381:H381" si="66">G382</f>
        <v>7655.2</v>
      </c>
      <c r="H381" s="20">
        <f t="shared" si="66"/>
        <v>7655.2</v>
      </c>
    </row>
    <row r="382" spans="1:8" ht="60">
      <c r="A382" s="5" t="s">
        <v>580</v>
      </c>
      <c r="B382" s="5" t="s">
        <v>345</v>
      </c>
      <c r="C382" s="6" t="s">
        <v>189</v>
      </c>
      <c r="D382" s="5"/>
      <c r="E382" s="4" t="s">
        <v>190</v>
      </c>
      <c r="F382" s="20">
        <f>F383</f>
        <v>7655.2</v>
      </c>
      <c r="G382" s="20">
        <f>G383</f>
        <v>7655.2</v>
      </c>
      <c r="H382" s="20">
        <f>H383</f>
        <v>7655.2</v>
      </c>
    </row>
    <row r="383" spans="1:8" ht="60">
      <c r="A383" s="5" t="s">
        <v>580</v>
      </c>
      <c r="B383" s="5" t="s">
        <v>345</v>
      </c>
      <c r="C383" s="6" t="s">
        <v>189</v>
      </c>
      <c r="D383" s="36" t="s">
        <v>402</v>
      </c>
      <c r="E383" s="23" t="s">
        <v>403</v>
      </c>
      <c r="F383" s="20">
        <v>7655.2</v>
      </c>
      <c r="G383" s="20">
        <v>7655.2</v>
      </c>
      <c r="H383" s="20">
        <v>7655.2</v>
      </c>
    </row>
    <row r="384" spans="1:8" ht="72">
      <c r="A384" s="5" t="s">
        <v>580</v>
      </c>
      <c r="B384" s="5" t="s">
        <v>345</v>
      </c>
      <c r="C384" s="6" t="s">
        <v>191</v>
      </c>
      <c r="D384" s="5"/>
      <c r="E384" s="4" t="s">
        <v>192</v>
      </c>
      <c r="F384" s="20">
        <f>F387+F385+F389+F391+F393</f>
        <v>66541.864000000001</v>
      </c>
      <c r="G384" s="20">
        <f>G387+G385+G389+G391+G393</f>
        <v>65311.641999999993</v>
      </c>
      <c r="H384" s="20">
        <f>H387+H385+H389+H391+H393</f>
        <v>63066.53</v>
      </c>
    </row>
    <row r="385" spans="1:8" ht="96">
      <c r="A385" s="5" t="s">
        <v>580</v>
      </c>
      <c r="B385" s="5" t="s">
        <v>345</v>
      </c>
      <c r="C385" s="6" t="s">
        <v>193</v>
      </c>
      <c r="D385" s="5"/>
      <c r="E385" s="4" t="s">
        <v>194</v>
      </c>
      <c r="F385" s="20">
        <f>F386</f>
        <v>50337.777999999998</v>
      </c>
      <c r="G385" s="20">
        <f>G386</f>
        <v>49107.555999999997</v>
      </c>
      <c r="H385" s="20">
        <f>H386</f>
        <v>46862.444000000003</v>
      </c>
    </row>
    <row r="386" spans="1:8" ht="60">
      <c r="A386" s="5" t="s">
        <v>580</v>
      </c>
      <c r="B386" s="5" t="s">
        <v>345</v>
      </c>
      <c r="C386" s="6" t="s">
        <v>193</v>
      </c>
      <c r="D386" s="36" t="s">
        <v>402</v>
      </c>
      <c r="E386" s="23" t="s">
        <v>403</v>
      </c>
      <c r="F386" s="20">
        <v>50337.777999999998</v>
      </c>
      <c r="G386" s="20">
        <v>49107.555999999997</v>
      </c>
      <c r="H386" s="20">
        <v>46862.444000000003</v>
      </c>
    </row>
    <row r="387" spans="1:8" ht="48">
      <c r="A387" s="5" t="s">
        <v>580</v>
      </c>
      <c r="B387" s="5" t="s">
        <v>345</v>
      </c>
      <c r="C387" s="6" t="s">
        <v>195</v>
      </c>
      <c r="D387" s="5"/>
      <c r="E387" s="4" t="s">
        <v>196</v>
      </c>
      <c r="F387" s="20">
        <f>F388</f>
        <v>12468.269</v>
      </c>
      <c r="G387" s="20">
        <f>G388</f>
        <v>12468.269</v>
      </c>
      <c r="H387" s="20">
        <f>H388</f>
        <v>12468.269</v>
      </c>
    </row>
    <row r="388" spans="1:8" ht="60">
      <c r="A388" s="5" t="s">
        <v>580</v>
      </c>
      <c r="B388" s="5" t="s">
        <v>345</v>
      </c>
      <c r="C388" s="6" t="s">
        <v>195</v>
      </c>
      <c r="D388" s="36" t="s">
        <v>402</v>
      </c>
      <c r="E388" s="23" t="s">
        <v>403</v>
      </c>
      <c r="F388" s="20">
        <v>12468.269</v>
      </c>
      <c r="G388" s="20">
        <v>12468.269</v>
      </c>
      <c r="H388" s="20">
        <v>12468.269</v>
      </c>
    </row>
    <row r="389" spans="1:8" ht="60">
      <c r="A389" s="5" t="s">
        <v>580</v>
      </c>
      <c r="B389" s="5" t="s">
        <v>345</v>
      </c>
      <c r="C389" s="6" t="s">
        <v>197</v>
      </c>
      <c r="D389" s="5"/>
      <c r="E389" s="4" t="s">
        <v>198</v>
      </c>
      <c r="F389" s="20">
        <f>F390</f>
        <v>530.40200000000004</v>
      </c>
      <c r="G389" s="20">
        <f>G390</f>
        <v>530.40200000000004</v>
      </c>
      <c r="H389" s="20">
        <f>H390</f>
        <v>530.40200000000004</v>
      </c>
    </row>
    <row r="390" spans="1:8" ht="60">
      <c r="A390" s="5" t="s">
        <v>580</v>
      </c>
      <c r="B390" s="5" t="s">
        <v>345</v>
      </c>
      <c r="C390" s="6" t="s">
        <v>197</v>
      </c>
      <c r="D390" s="36" t="s">
        <v>402</v>
      </c>
      <c r="E390" s="23" t="s">
        <v>403</v>
      </c>
      <c r="F390" s="20">
        <v>530.40200000000004</v>
      </c>
      <c r="G390" s="20">
        <v>530.40200000000004</v>
      </c>
      <c r="H390" s="20">
        <v>530.40200000000004</v>
      </c>
    </row>
    <row r="391" spans="1:8" ht="48">
      <c r="A391" s="5" t="s">
        <v>580</v>
      </c>
      <c r="B391" s="5" t="s">
        <v>345</v>
      </c>
      <c r="C391" s="6" t="s">
        <v>199</v>
      </c>
      <c r="D391" s="5"/>
      <c r="E391" s="4" t="s">
        <v>200</v>
      </c>
      <c r="F391" s="20">
        <f>F392</f>
        <v>300.96499999999997</v>
      </c>
      <c r="G391" s="20">
        <f>G392</f>
        <v>300.96499999999997</v>
      </c>
      <c r="H391" s="20">
        <f>H392</f>
        <v>300.96499999999997</v>
      </c>
    </row>
    <row r="392" spans="1:8" ht="60">
      <c r="A392" s="5" t="s">
        <v>580</v>
      </c>
      <c r="B392" s="5" t="s">
        <v>345</v>
      </c>
      <c r="C392" s="6" t="s">
        <v>199</v>
      </c>
      <c r="D392" s="36" t="s">
        <v>402</v>
      </c>
      <c r="E392" s="23" t="s">
        <v>403</v>
      </c>
      <c r="F392" s="20">
        <v>300.96499999999997</v>
      </c>
      <c r="G392" s="20">
        <v>300.96499999999997</v>
      </c>
      <c r="H392" s="20">
        <v>300.96499999999997</v>
      </c>
    </row>
    <row r="393" spans="1:8" ht="46.9" customHeight="1">
      <c r="A393" s="5" t="s">
        <v>580</v>
      </c>
      <c r="B393" s="5" t="s">
        <v>345</v>
      </c>
      <c r="C393" s="6" t="s">
        <v>201</v>
      </c>
      <c r="D393" s="5"/>
      <c r="E393" s="4" t="s">
        <v>202</v>
      </c>
      <c r="F393" s="20">
        <f>F394</f>
        <v>2904.45</v>
      </c>
      <c r="G393" s="20">
        <f>G394</f>
        <v>2904.45</v>
      </c>
      <c r="H393" s="20">
        <f>H394</f>
        <v>2904.45</v>
      </c>
    </row>
    <row r="394" spans="1:8" ht="60">
      <c r="A394" s="5" t="s">
        <v>580</v>
      </c>
      <c r="B394" s="5" t="s">
        <v>345</v>
      </c>
      <c r="C394" s="6" t="s">
        <v>201</v>
      </c>
      <c r="D394" s="36" t="s">
        <v>402</v>
      </c>
      <c r="E394" s="23" t="s">
        <v>403</v>
      </c>
      <c r="F394" s="20">
        <v>2904.45</v>
      </c>
      <c r="G394" s="20">
        <v>2904.45</v>
      </c>
      <c r="H394" s="20">
        <v>2904.45</v>
      </c>
    </row>
    <row r="395" spans="1:8" ht="46.9" customHeight="1">
      <c r="A395" s="5" t="s">
        <v>580</v>
      </c>
      <c r="B395" s="5" t="s">
        <v>345</v>
      </c>
      <c r="C395" s="6" t="s">
        <v>203</v>
      </c>
      <c r="D395" s="5"/>
      <c r="E395" s="4" t="s">
        <v>204</v>
      </c>
      <c r="F395" s="20">
        <f>F396</f>
        <v>1628.4</v>
      </c>
      <c r="G395" s="20">
        <f t="shared" ref="G395:H395" si="67">G396</f>
        <v>1754.4</v>
      </c>
      <c r="H395" s="20">
        <f t="shared" si="67"/>
        <v>1880.4</v>
      </c>
    </row>
    <row r="396" spans="1:8" ht="48">
      <c r="A396" s="5" t="s">
        <v>580</v>
      </c>
      <c r="B396" s="5" t="s">
        <v>345</v>
      </c>
      <c r="C396" s="6" t="s">
        <v>205</v>
      </c>
      <c r="D396" s="5"/>
      <c r="E396" s="4" t="s">
        <v>655</v>
      </c>
      <c r="F396" s="20">
        <f>F397</f>
        <v>1628.4</v>
      </c>
      <c r="G396" s="20">
        <f>G397</f>
        <v>1754.4</v>
      </c>
      <c r="H396" s="20">
        <f>H397</f>
        <v>1880.4</v>
      </c>
    </row>
    <row r="397" spans="1:8" ht="60">
      <c r="A397" s="5" t="s">
        <v>580</v>
      </c>
      <c r="B397" s="5" t="s">
        <v>345</v>
      </c>
      <c r="C397" s="6" t="s">
        <v>205</v>
      </c>
      <c r="D397" s="36" t="s">
        <v>402</v>
      </c>
      <c r="E397" s="23" t="s">
        <v>403</v>
      </c>
      <c r="F397" s="20">
        <v>1628.4</v>
      </c>
      <c r="G397" s="20">
        <v>1754.4</v>
      </c>
      <c r="H397" s="20">
        <v>1880.4</v>
      </c>
    </row>
    <row r="398" spans="1:8" ht="36">
      <c r="A398" s="5" t="s">
        <v>580</v>
      </c>
      <c r="B398" s="5" t="s">
        <v>345</v>
      </c>
      <c r="C398" s="6" t="s">
        <v>321</v>
      </c>
      <c r="D398" s="5"/>
      <c r="E398" s="4" t="s">
        <v>206</v>
      </c>
      <c r="F398" s="20">
        <f>F399</f>
        <v>7359.3</v>
      </c>
      <c r="G398" s="20">
        <f t="shared" ref="G398:H398" si="68">G399</f>
        <v>7888.1</v>
      </c>
      <c r="H398" s="20">
        <f t="shared" si="68"/>
        <v>7985.9</v>
      </c>
    </row>
    <row r="399" spans="1:8" ht="108">
      <c r="A399" s="5" t="s">
        <v>580</v>
      </c>
      <c r="B399" s="5" t="s">
        <v>345</v>
      </c>
      <c r="C399" s="6" t="s">
        <v>296</v>
      </c>
      <c r="D399" s="5"/>
      <c r="E399" s="4" t="s">
        <v>207</v>
      </c>
      <c r="F399" s="20">
        <f>F400</f>
        <v>7359.3</v>
      </c>
      <c r="G399" s="20">
        <f>G400</f>
        <v>7888.1</v>
      </c>
      <c r="H399" s="20">
        <f>H400</f>
        <v>7985.9</v>
      </c>
    </row>
    <row r="400" spans="1:8" ht="60">
      <c r="A400" s="5" t="s">
        <v>580</v>
      </c>
      <c r="B400" s="5" t="s">
        <v>345</v>
      </c>
      <c r="C400" s="6" t="s">
        <v>296</v>
      </c>
      <c r="D400" s="36" t="s">
        <v>402</v>
      </c>
      <c r="E400" s="23" t="s">
        <v>403</v>
      </c>
      <c r="F400" s="20">
        <v>7359.3</v>
      </c>
      <c r="G400" s="20">
        <v>7888.1</v>
      </c>
      <c r="H400" s="20">
        <v>7985.9</v>
      </c>
    </row>
    <row r="401" spans="1:8" ht="48">
      <c r="A401" s="5" t="s">
        <v>580</v>
      </c>
      <c r="B401" s="5" t="s">
        <v>345</v>
      </c>
      <c r="C401" s="6" t="s">
        <v>297</v>
      </c>
      <c r="D401" s="5"/>
      <c r="E401" s="4" t="s">
        <v>303</v>
      </c>
      <c r="F401" s="20">
        <f>F402</f>
        <v>13252.07</v>
      </c>
      <c r="G401" s="20">
        <f t="shared" ref="G401:H403" si="69">G402</f>
        <v>0</v>
      </c>
      <c r="H401" s="20">
        <f t="shared" si="69"/>
        <v>0</v>
      </c>
    </row>
    <row r="402" spans="1:8" ht="49.9" customHeight="1">
      <c r="A402" s="5" t="s">
        <v>580</v>
      </c>
      <c r="B402" s="5" t="s">
        <v>345</v>
      </c>
      <c r="C402" s="6" t="s">
        <v>645</v>
      </c>
      <c r="D402" s="26"/>
      <c r="E402" s="4" t="s">
        <v>260</v>
      </c>
      <c r="F402" s="20">
        <f>F403</f>
        <v>13252.07</v>
      </c>
      <c r="G402" s="20">
        <f t="shared" si="69"/>
        <v>0</v>
      </c>
      <c r="H402" s="20">
        <f t="shared" si="69"/>
        <v>0</v>
      </c>
    </row>
    <row r="403" spans="1:8" ht="60">
      <c r="A403" s="5" t="s">
        <v>580</v>
      </c>
      <c r="B403" s="5" t="s">
        <v>345</v>
      </c>
      <c r="C403" s="6" t="s">
        <v>645</v>
      </c>
      <c r="D403" s="36" t="s">
        <v>402</v>
      </c>
      <c r="E403" s="23" t="s">
        <v>403</v>
      </c>
      <c r="F403" s="20">
        <v>13252.07</v>
      </c>
      <c r="G403" s="20">
        <f t="shared" si="69"/>
        <v>0</v>
      </c>
      <c r="H403" s="20">
        <f t="shared" si="69"/>
        <v>0</v>
      </c>
    </row>
    <row r="404" spans="1:8" ht="24">
      <c r="A404" s="5" t="s">
        <v>580</v>
      </c>
      <c r="B404" s="5" t="s">
        <v>345</v>
      </c>
      <c r="C404" s="6" t="s">
        <v>357</v>
      </c>
      <c r="D404" s="5"/>
      <c r="E404" s="4" t="s">
        <v>358</v>
      </c>
      <c r="F404" s="51">
        <f>F405</f>
        <v>3109.7959999999998</v>
      </c>
      <c r="G404" s="51">
        <f>G405</f>
        <v>0</v>
      </c>
      <c r="H404" s="51">
        <f>H405</f>
        <v>0</v>
      </c>
    </row>
    <row r="405" spans="1:8" ht="84">
      <c r="A405" s="5" t="s">
        <v>580</v>
      </c>
      <c r="B405" s="5" t="s">
        <v>345</v>
      </c>
      <c r="C405" s="6" t="s">
        <v>279</v>
      </c>
      <c r="D405" s="24"/>
      <c r="E405" s="25" t="s">
        <v>281</v>
      </c>
      <c r="F405" s="51">
        <f>F406</f>
        <v>3109.7959999999998</v>
      </c>
      <c r="G405" s="51">
        <f t="shared" ref="G405:H405" si="70">G406</f>
        <v>0</v>
      </c>
      <c r="H405" s="51">
        <f t="shared" si="70"/>
        <v>0</v>
      </c>
    </row>
    <row r="406" spans="1:8" ht="60">
      <c r="A406" s="5" t="s">
        <v>580</v>
      </c>
      <c r="B406" s="5" t="s">
        <v>345</v>
      </c>
      <c r="C406" s="6" t="s">
        <v>280</v>
      </c>
      <c r="D406" s="24"/>
      <c r="E406" s="25" t="s">
        <v>278</v>
      </c>
      <c r="F406" s="51">
        <f>F407</f>
        <v>3109.7959999999998</v>
      </c>
      <c r="G406" s="51">
        <f>G407</f>
        <v>0</v>
      </c>
      <c r="H406" s="51">
        <f>H407</f>
        <v>0</v>
      </c>
    </row>
    <row r="407" spans="1:8" ht="60">
      <c r="A407" s="5" t="s">
        <v>580</v>
      </c>
      <c r="B407" s="5" t="s">
        <v>345</v>
      </c>
      <c r="C407" s="6" t="s">
        <v>280</v>
      </c>
      <c r="D407" s="36" t="s">
        <v>402</v>
      </c>
      <c r="E407" s="23" t="s">
        <v>403</v>
      </c>
      <c r="F407" s="51">
        <v>3109.7959999999998</v>
      </c>
      <c r="G407" s="51">
        <v>0</v>
      </c>
      <c r="H407" s="51">
        <v>0</v>
      </c>
    </row>
    <row r="408" spans="1:8" ht="24">
      <c r="A408" s="13" t="s">
        <v>580</v>
      </c>
      <c r="B408" s="13" t="s">
        <v>361</v>
      </c>
      <c r="C408" s="13"/>
      <c r="D408" s="26"/>
      <c r="E408" s="15" t="s">
        <v>208</v>
      </c>
      <c r="F408" s="16">
        <f>F409+F428+F435</f>
        <v>242110.65099999998</v>
      </c>
      <c r="G408" s="16">
        <f t="shared" ref="G408:H408" si="71">G409+G428+G435</f>
        <v>220642.69899999999</v>
      </c>
      <c r="H408" s="16">
        <f t="shared" si="71"/>
        <v>220642.69899999999</v>
      </c>
    </row>
    <row r="409" spans="1:8" ht="60">
      <c r="A409" s="6" t="s">
        <v>580</v>
      </c>
      <c r="B409" s="6" t="s">
        <v>361</v>
      </c>
      <c r="C409" s="14" t="s">
        <v>583</v>
      </c>
      <c r="D409" s="17"/>
      <c r="E409" s="18" t="s">
        <v>584</v>
      </c>
      <c r="F409" s="19">
        <f>F410</f>
        <v>191063.90399999998</v>
      </c>
      <c r="G409" s="19">
        <f t="shared" ref="G409:H409" si="72">G410</f>
        <v>183026.20499999999</v>
      </c>
      <c r="H409" s="19">
        <f t="shared" si="72"/>
        <v>183026.20499999999</v>
      </c>
    </row>
    <row r="410" spans="1:8" ht="36">
      <c r="A410" s="6" t="s">
        <v>580</v>
      </c>
      <c r="B410" s="6" t="s">
        <v>361</v>
      </c>
      <c r="C410" s="6" t="s">
        <v>3</v>
      </c>
      <c r="D410" s="5"/>
      <c r="E410" s="4" t="s">
        <v>4</v>
      </c>
      <c r="F410" s="20">
        <f>F411+F422+F425</f>
        <v>191063.90399999998</v>
      </c>
      <c r="G410" s="20">
        <f>G411+G422+G425</f>
        <v>183026.20499999999</v>
      </c>
      <c r="H410" s="20">
        <f>H411+H422+H425</f>
        <v>183026.20499999999</v>
      </c>
    </row>
    <row r="411" spans="1:8" ht="70.900000000000006" customHeight="1">
      <c r="A411" s="6" t="s">
        <v>580</v>
      </c>
      <c r="B411" s="6" t="s">
        <v>361</v>
      </c>
      <c r="C411" s="6" t="s">
        <v>5</v>
      </c>
      <c r="D411" s="5"/>
      <c r="E411" s="4" t="s">
        <v>6</v>
      </c>
      <c r="F411" s="20">
        <f>F412+F416+F414+F418+F420</f>
        <v>188728.58699999997</v>
      </c>
      <c r="G411" s="20">
        <f t="shared" ref="G411:H411" si="73">G412+G416+G414+G418+G420</f>
        <v>182057.80799999999</v>
      </c>
      <c r="H411" s="20">
        <f t="shared" si="73"/>
        <v>182057.80799999999</v>
      </c>
    </row>
    <row r="412" spans="1:8" ht="48">
      <c r="A412" s="6" t="s">
        <v>580</v>
      </c>
      <c r="B412" s="6" t="s">
        <v>361</v>
      </c>
      <c r="C412" s="6" t="s">
        <v>209</v>
      </c>
      <c r="D412" s="5"/>
      <c r="E412" s="4" t="s">
        <v>210</v>
      </c>
      <c r="F412" s="20">
        <f>F413</f>
        <v>82981.637000000002</v>
      </c>
      <c r="G412" s="20">
        <f>G413</f>
        <v>82290.171000000002</v>
      </c>
      <c r="H412" s="20">
        <f>H413</f>
        <v>82290.171000000002</v>
      </c>
    </row>
    <row r="413" spans="1:8" ht="60">
      <c r="A413" s="6" t="s">
        <v>580</v>
      </c>
      <c r="B413" s="6" t="s">
        <v>361</v>
      </c>
      <c r="C413" s="6" t="s">
        <v>209</v>
      </c>
      <c r="D413" s="36" t="s">
        <v>402</v>
      </c>
      <c r="E413" s="23" t="s">
        <v>403</v>
      </c>
      <c r="F413" s="20">
        <v>82981.637000000002</v>
      </c>
      <c r="G413" s="20">
        <v>82290.171000000002</v>
      </c>
      <c r="H413" s="20">
        <v>82290.171000000002</v>
      </c>
    </row>
    <row r="414" spans="1:8" ht="60">
      <c r="A414" s="6" t="s">
        <v>580</v>
      </c>
      <c r="B414" s="6" t="s">
        <v>361</v>
      </c>
      <c r="C414" s="6" t="s">
        <v>211</v>
      </c>
      <c r="D414" s="5"/>
      <c r="E414" s="4" t="s">
        <v>212</v>
      </c>
      <c r="F414" s="20">
        <f>F415</f>
        <v>4473.2920000000004</v>
      </c>
      <c r="G414" s="20">
        <f>G415</f>
        <v>1100</v>
      </c>
      <c r="H414" s="20">
        <f>H415</f>
        <v>1100</v>
      </c>
    </row>
    <row r="415" spans="1:8" ht="60">
      <c r="A415" s="6" t="s">
        <v>580</v>
      </c>
      <c r="B415" s="6" t="s">
        <v>361</v>
      </c>
      <c r="C415" s="6" t="s">
        <v>211</v>
      </c>
      <c r="D415" s="36" t="s">
        <v>402</v>
      </c>
      <c r="E415" s="23" t="s">
        <v>403</v>
      </c>
      <c r="F415" s="20">
        <v>4473.2920000000004</v>
      </c>
      <c r="G415" s="20">
        <v>1100</v>
      </c>
      <c r="H415" s="20">
        <v>1100</v>
      </c>
    </row>
    <row r="416" spans="1:8" ht="72">
      <c r="A416" s="6" t="s">
        <v>580</v>
      </c>
      <c r="B416" s="6" t="s">
        <v>361</v>
      </c>
      <c r="C416" s="6" t="s">
        <v>7</v>
      </c>
      <c r="D416" s="5"/>
      <c r="E416" s="4" t="s">
        <v>8</v>
      </c>
      <c r="F416" s="20">
        <f>F417</f>
        <v>88384.081999999995</v>
      </c>
      <c r="G416" s="20">
        <f t="shared" ref="G416:H416" si="74">G417</f>
        <v>88384.081999999995</v>
      </c>
      <c r="H416" s="20">
        <f t="shared" si="74"/>
        <v>88384.081999999995</v>
      </c>
    </row>
    <row r="417" spans="1:8" ht="60">
      <c r="A417" s="6" t="s">
        <v>580</v>
      </c>
      <c r="B417" s="6" t="s">
        <v>361</v>
      </c>
      <c r="C417" s="6" t="s">
        <v>7</v>
      </c>
      <c r="D417" s="22" t="s">
        <v>402</v>
      </c>
      <c r="E417" s="23" t="s">
        <v>403</v>
      </c>
      <c r="F417" s="20">
        <v>88384.081999999995</v>
      </c>
      <c r="G417" s="20">
        <v>88384.081999999995</v>
      </c>
      <c r="H417" s="20">
        <v>88384.081999999995</v>
      </c>
    </row>
    <row r="418" spans="1:8" ht="72">
      <c r="A418" s="6" t="s">
        <v>580</v>
      </c>
      <c r="B418" s="6" t="s">
        <v>361</v>
      </c>
      <c r="C418" s="73" t="s">
        <v>213</v>
      </c>
      <c r="D418" s="5"/>
      <c r="E418" s="4" t="s">
        <v>214</v>
      </c>
      <c r="F418" s="20">
        <f>F419</f>
        <v>10272.338</v>
      </c>
      <c r="G418" s="20">
        <f>G419</f>
        <v>10283.555</v>
      </c>
      <c r="H418" s="20">
        <f>H419</f>
        <v>10283.555</v>
      </c>
    </row>
    <row r="419" spans="1:8" ht="60">
      <c r="A419" s="6" t="s">
        <v>580</v>
      </c>
      <c r="B419" s="6" t="s">
        <v>361</v>
      </c>
      <c r="C419" s="73" t="s">
        <v>213</v>
      </c>
      <c r="D419" s="22" t="s">
        <v>402</v>
      </c>
      <c r="E419" s="23" t="s">
        <v>403</v>
      </c>
      <c r="F419" s="20">
        <v>10272.338</v>
      </c>
      <c r="G419" s="20">
        <v>10283.555</v>
      </c>
      <c r="H419" s="20">
        <v>10283.555</v>
      </c>
    </row>
    <row r="420" spans="1:8" ht="60">
      <c r="A420" s="6" t="s">
        <v>580</v>
      </c>
      <c r="B420" s="6" t="s">
        <v>361</v>
      </c>
      <c r="C420" s="73" t="s">
        <v>215</v>
      </c>
      <c r="D420" s="5"/>
      <c r="E420" s="4" t="s">
        <v>165</v>
      </c>
      <c r="F420" s="20">
        <f t="shared" ref="F420:H420" si="75">F421</f>
        <v>2617.2379999999998</v>
      </c>
      <c r="G420" s="20">
        <f t="shared" si="75"/>
        <v>0</v>
      </c>
      <c r="H420" s="20">
        <f t="shared" si="75"/>
        <v>0</v>
      </c>
    </row>
    <row r="421" spans="1:8" ht="60">
      <c r="A421" s="6" t="s">
        <v>580</v>
      </c>
      <c r="B421" s="6" t="s">
        <v>361</v>
      </c>
      <c r="C421" s="73" t="s">
        <v>215</v>
      </c>
      <c r="D421" s="22" t="s">
        <v>402</v>
      </c>
      <c r="E421" s="23" t="s">
        <v>403</v>
      </c>
      <c r="F421" s="20">
        <v>2617.2379999999998</v>
      </c>
      <c r="G421" s="20">
        <v>0</v>
      </c>
      <c r="H421" s="20">
        <v>0</v>
      </c>
    </row>
    <row r="422" spans="1:8" ht="60">
      <c r="A422" s="6" t="s">
        <v>580</v>
      </c>
      <c r="B422" s="6" t="s">
        <v>361</v>
      </c>
      <c r="C422" s="6" t="s">
        <v>216</v>
      </c>
      <c r="D422" s="5"/>
      <c r="E422" s="4" t="s">
        <v>217</v>
      </c>
      <c r="F422" s="20">
        <f t="shared" ref="F422:H423" si="76">F423</f>
        <v>968.39700000000005</v>
      </c>
      <c r="G422" s="20">
        <f t="shared" si="76"/>
        <v>968.39700000000005</v>
      </c>
      <c r="H422" s="20">
        <f t="shared" si="76"/>
        <v>968.39700000000005</v>
      </c>
    </row>
    <row r="423" spans="1:8" ht="72">
      <c r="A423" s="6" t="s">
        <v>580</v>
      </c>
      <c r="B423" s="6" t="s">
        <v>361</v>
      </c>
      <c r="C423" s="6" t="s">
        <v>218</v>
      </c>
      <c r="D423" s="5"/>
      <c r="E423" s="4" t="s">
        <v>219</v>
      </c>
      <c r="F423" s="20">
        <f t="shared" si="76"/>
        <v>968.39700000000005</v>
      </c>
      <c r="G423" s="20">
        <f t="shared" si="76"/>
        <v>968.39700000000005</v>
      </c>
      <c r="H423" s="20">
        <f t="shared" si="76"/>
        <v>968.39700000000005</v>
      </c>
    </row>
    <row r="424" spans="1:8" ht="60">
      <c r="A424" s="6" t="s">
        <v>580</v>
      </c>
      <c r="B424" s="6" t="s">
        <v>361</v>
      </c>
      <c r="C424" s="6" t="s">
        <v>218</v>
      </c>
      <c r="D424" s="36" t="s">
        <v>402</v>
      </c>
      <c r="E424" s="23" t="s">
        <v>403</v>
      </c>
      <c r="F424" s="20">
        <v>968.39700000000005</v>
      </c>
      <c r="G424" s="20">
        <v>968.39700000000005</v>
      </c>
      <c r="H424" s="20">
        <v>968.39700000000005</v>
      </c>
    </row>
    <row r="425" spans="1:8" ht="48">
      <c r="A425" s="6" t="s">
        <v>580</v>
      </c>
      <c r="B425" s="6" t="s">
        <v>361</v>
      </c>
      <c r="C425" s="6" t="s">
        <v>298</v>
      </c>
      <c r="D425" s="5"/>
      <c r="E425" s="4" t="s">
        <v>56</v>
      </c>
      <c r="F425" s="20">
        <f>F426</f>
        <v>1366.92</v>
      </c>
      <c r="G425" s="20">
        <f t="shared" ref="G425:H426" si="77">G426</f>
        <v>0</v>
      </c>
      <c r="H425" s="20">
        <f t="shared" si="77"/>
        <v>0</v>
      </c>
    </row>
    <row r="426" spans="1:8" ht="46.9" customHeight="1">
      <c r="A426" s="6" t="s">
        <v>580</v>
      </c>
      <c r="B426" s="6" t="s">
        <v>361</v>
      </c>
      <c r="C426" s="6" t="s">
        <v>647</v>
      </c>
      <c r="D426" s="26"/>
      <c r="E426" s="4" t="s">
        <v>260</v>
      </c>
      <c r="F426" s="20">
        <f>F427</f>
        <v>1366.92</v>
      </c>
      <c r="G426" s="20">
        <f t="shared" si="77"/>
        <v>0</v>
      </c>
      <c r="H426" s="20">
        <f t="shared" si="77"/>
        <v>0</v>
      </c>
    </row>
    <row r="427" spans="1:8" ht="60">
      <c r="A427" s="6" t="s">
        <v>580</v>
      </c>
      <c r="B427" s="6" t="s">
        <v>361</v>
      </c>
      <c r="C427" s="6" t="s">
        <v>647</v>
      </c>
      <c r="D427" s="36" t="s">
        <v>402</v>
      </c>
      <c r="E427" s="23" t="s">
        <v>403</v>
      </c>
      <c r="F427" s="20">
        <v>1366.92</v>
      </c>
      <c r="G427" s="20">
        <v>0</v>
      </c>
      <c r="H427" s="20">
        <v>0</v>
      </c>
    </row>
    <row r="428" spans="1:8" s="1" customFormat="1" ht="60">
      <c r="A428" s="17" t="s">
        <v>580</v>
      </c>
      <c r="B428" s="14" t="s">
        <v>361</v>
      </c>
      <c r="C428" s="14" t="s">
        <v>9</v>
      </c>
      <c r="D428" s="17"/>
      <c r="E428" s="18" t="s">
        <v>10</v>
      </c>
      <c r="F428" s="19">
        <f t="shared" ref="F428:H429" si="78">F429</f>
        <v>50883.475999999995</v>
      </c>
      <c r="G428" s="19">
        <f t="shared" si="78"/>
        <v>37616.493999999999</v>
      </c>
      <c r="H428" s="19">
        <f t="shared" si="78"/>
        <v>37616.493999999999</v>
      </c>
    </row>
    <row r="429" spans="1:8" s="1" customFormat="1" ht="60">
      <c r="A429" s="5" t="s">
        <v>580</v>
      </c>
      <c r="B429" s="6" t="s">
        <v>361</v>
      </c>
      <c r="C429" s="6" t="s">
        <v>11</v>
      </c>
      <c r="D429" s="5"/>
      <c r="E429" s="4" t="s">
        <v>12</v>
      </c>
      <c r="F429" s="20">
        <f>F430</f>
        <v>50883.475999999995</v>
      </c>
      <c r="G429" s="20">
        <f t="shared" si="78"/>
        <v>37616.493999999999</v>
      </c>
      <c r="H429" s="20">
        <f t="shared" si="78"/>
        <v>37616.493999999999</v>
      </c>
    </row>
    <row r="430" spans="1:8" s="1" customFormat="1" ht="48">
      <c r="A430" s="5" t="s">
        <v>580</v>
      </c>
      <c r="B430" s="6" t="s">
        <v>361</v>
      </c>
      <c r="C430" s="6" t="s">
        <v>13</v>
      </c>
      <c r="D430" s="5"/>
      <c r="E430" s="4" t="s">
        <v>14</v>
      </c>
      <c r="F430" s="20">
        <f>F431+F433</f>
        <v>50883.475999999995</v>
      </c>
      <c r="G430" s="20">
        <f t="shared" ref="G430:H430" si="79">G431+G433</f>
        <v>37616.493999999999</v>
      </c>
      <c r="H430" s="20">
        <f t="shared" si="79"/>
        <v>37616.493999999999</v>
      </c>
    </row>
    <row r="431" spans="1:8" s="1" customFormat="1" ht="48">
      <c r="A431" s="5" t="s">
        <v>580</v>
      </c>
      <c r="B431" s="6" t="s">
        <v>361</v>
      </c>
      <c r="C431" s="6" t="s">
        <v>15</v>
      </c>
      <c r="D431" s="5"/>
      <c r="E431" s="4" t="s">
        <v>16</v>
      </c>
      <c r="F431" s="20">
        <f>F432</f>
        <v>37616.493999999999</v>
      </c>
      <c r="G431" s="20">
        <f>G432</f>
        <v>37616.493999999999</v>
      </c>
      <c r="H431" s="20">
        <f>H432</f>
        <v>37616.493999999999</v>
      </c>
    </row>
    <row r="432" spans="1:8" s="1" customFormat="1" ht="60">
      <c r="A432" s="5" t="s">
        <v>580</v>
      </c>
      <c r="B432" s="6" t="s">
        <v>361</v>
      </c>
      <c r="C432" s="6" t="s">
        <v>15</v>
      </c>
      <c r="D432" s="36" t="s">
        <v>402</v>
      </c>
      <c r="E432" s="23" t="s">
        <v>403</v>
      </c>
      <c r="F432" s="20">
        <v>37616.493999999999</v>
      </c>
      <c r="G432" s="20">
        <v>37616.493999999999</v>
      </c>
      <c r="H432" s="20">
        <v>37616.493999999999</v>
      </c>
    </row>
    <row r="433" spans="1:8" s="1" customFormat="1" ht="72">
      <c r="A433" s="5" t="s">
        <v>580</v>
      </c>
      <c r="B433" s="6" t="s">
        <v>361</v>
      </c>
      <c r="C433" s="6" t="s">
        <v>614</v>
      </c>
      <c r="D433" s="5"/>
      <c r="E433" s="4" t="s">
        <v>615</v>
      </c>
      <c r="F433" s="20">
        <f>F434</f>
        <v>13266.982</v>
      </c>
      <c r="G433" s="20">
        <f>G434</f>
        <v>0</v>
      </c>
      <c r="H433" s="20">
        <f>H434</f>
        <v>0</v>
      </c>
    </row>
    <row r="434" spans="1:8" s="1" customFormat="1" ht="60">
      <c r="A434" s="5" t="s">
        <v>580</v>
      </c>
      <c r="B434" s="6" t="s">
        <v>361</v>
      </c>
      <c r="C434" s="6" t="s">
        <v>614</v>
      </c>
      <c r="D434" s="22" t="s">
        <v>402</v>
      </c>
      <c r="E434" s="23" t="s">
        <v>403</v>
      </c>
      <c r="F434" s="20">
        <v>13266.982</v>
      </c>
      <c r="G434" s="20">
        <v>0</v>
      </c>
      <c r="H434" s="20">
        <v>0</v>
      </c>
    </row>
    <row r="435" spans="1:8" s="1" customFormat="1" ht="24">
      <c r="A435" s="5" t="s">
        <v>580</v>
      </c>
      <c r="B435" s="6" t="s">
        <v>361</v>
      </c>
      <c r="C435" s="6" t="s">
        <v>357</v>
      </c>
      <c r="D435" s="5"/>
      <c r="E435" s="4" t="s">
        <v>358</v>
      </c>
      <c r="F435" s="51">
        <f>F436</f>
        <v>163.27099999999999</v>
      </c>
      <c r="G435" s="51">
        <f>G436</f>
        <v>0</v>
      </c>
      <c r="H435" s="51">
        <f>H436</f>
        <v>0</v>
      </c>
    </row>
    <row r="436" spans="1:8" s="1" customFormat="1" ht="84">
      <c r="A436" s="5" t="s">
        <v>580</v>
      </c>
      <c r="B436" s="6" t="s">
        <v>361</v>
      </c>
      <c r="C436" s="6" t="s">
        <v>279</v>
      </c>
      <c r="D436" s="24"/>
      <c r="E436" s="25" t="s">
        <v>281</v>
      </c>
      <c r="F436" s="51">
        <f>F437</f>
        <v>163.27099999999999</v>
      </c>
      <c r="G436" s="51">
        <f t="shared" ref="G436:H436" si="80">G437</f>
        <v>0</v>
      </c>
      <c r="H436" s="51">
        <f t="shared" si="80"/>
        <v>0</v>
      </c>
    </row>
    <row r="437" spans="1:8" s="1" customFormat="1" ht="60">
      <c r="A437" s="5" t="s">
        <v>580</v>
      </c>
      <c r="B437" s="6" t="s">
        <v>361</v>
      </c>
      <c r="C437" s="6" t="s">
        <v>280</v>
      </c>
      <c r="D437" s="24"/>
      <c r="E437" s="25" t="s">
        <v>278</v>
      </c>
      <c r="F437" s="51">
        <f>F438</f>
        <v>163.27099999999999</v>
      </c>
      <c r="G437" s="51">
        <f>G438</f>
        <v>0</v>
      </c>
      <c r="H437" s="51">
        <f>H438</f>
        <v>0</v>
      </c>
    </row>
    <row r="438" spans="1:8" s="1" customFormat="1" ht="60">
      <c r="A438" s="5" t="s">
        <v>580</v>
      </c>
      <c r="B438" s="6" t="s">
        <v>361</v>
      </c>
      <c r="C438" s="6" t="s">
        <v>280</v>
      </c>
      <c r="D438" s="36" t="s">
        <v>402</v>
      </c>
      <c r="E438" s="23" t="s">
        <v>403</v>
      </c>
      <c r="F438" s="51">
        <v>163.27099999999999</v>
      </c>
      <c r="G438" s="51">
        <v>0</v>
      </c>
      <c r="H438" s="51">
        <v>0</v>
      </c>
    </row>
    <row r="439" spans="1:8" ht="48">
      <c r="A439" s="26" t="s">
        <v>580</v>
      </c>
      <c r="B439" s="26" t="s">
        <v>372</v>
      </c>
      <c r="C439" s="13"/>
      <c r="D439" s="26"/>
      <c r="E439" s="15" t="s">
        <v>17</v>
      </c>
      <c r="F439" s="16">
        <f>F440+F445+F455+F450</f>
        <v>833.13800000000015</v>
      </c>
      <c r="G439" s="16">
        <f t="shared" ref="G439:H439" si="81">G440+G445+G455+G450</f>
        <v>825.9380000000001</v>
      </c>
      <c r="H439" s="16">
        <f t="shared" si="81"/>
        <v>825.9380000000001</v>
      </c>
    </row>
    <row r="440" spans="1:8" ht="60">
      <c r="A440" s="5" t="s">
        <v>580</v>
      </c>
      <c r="B440" s="5" t="s">
        <v>372</v>
      </c>
      <c r="C440" s="14" t="s">
        <v>583</v>
      </c>
      <c r="D440" s="17"/>
      <c r="E440" s="18" t="s">
        <v>584</v>
      </c>
      <c r="F440" s="19">
        <f t="shared" ref="F440:H440" si="82">F441</f>
        <v>236.8</v>
      </c>
      <c r="G440" s="19">
        <f t="shared" si="82"/>
        <v>236.8</v>
      </c>
      <c r="H440" s="19">
        <f t="shared" si="82"/>
        <v>236.8</v>
      </c>
    </row>
    <row r="441" spans="1:8" ht="48">
      <c r="A441" s="5" t="s">
        <v>580</v>
      </c>
      <c r="B441" s="5" t="s">
        <v>372</v>
      </c>
      <c r="C441" s="6" t="s">
        <v>220</v>
      </c>
      <c r="D441" s="22"/>
      <c r="E441" s="4" t="s">
        <v>221</v>
      </c>
      <c r="F441" s="20">
        <f>F443</f>
        <v>236.8</v>
      </c>
      <c r="G441" s="20">
        <f>G443</f>
        <v>236.8</v>
      </c>
      <c r="H441" s="20">
        <f>H443</f>
        <v>236.8</v>
      </c>
    </row>
    <row r="442" spans="1:8" ht="60">
      <c r="A442" s="5" t="s">
        <v>580</v>
      </c>
      <c r="B442" s="5" t="s">
        <v>372</v>
      </c>
      <c r="C442" s="6" t="s">
        <v>222</v>
      </c>
      <c r="D442" s="22"/>
      <c r="E442" s="4" t="s">
        <v>223</v>
      </c>
      <c r="F442" s="20">
        <f t="shared" ref="F442:H443" si="83">F443</f>
        <v>236.8</v>
      </c>
      <c r="G442" s="20">
        <f t="shared" si="83"/>
        <v>236.8</v>
      </c>
      <c r="H442" s="20">
        <f t="shared" si="83"/>
        <v>236.8</v>
      </c>
    </row>
    <row r="443" spans="1:8" ht="48">
      <c r="A443" s="5" t="s">
        <v>580</v>
      </c>
      <c r="B443" s="5" t="s">
        <v>372</v>
      </c>
      <c r="C443" s="6" t="s">
        <v>224</v>
      </c>
      <c r="D443" s="24"/>
      <c r="E443" s="25" t="s">
        <v>225</v>
      </c>
      <c r="F443" s="20">
        <f t="shared" si="83"/>
        <v>236.8</v>
      </c>
      <c r="G443" s="20">
        <f t="shared" si="83"/>
        <v>236.8</v>
      </c>
      <c r="H443" s="20">
        <f t="shared" si="83"/>
        <v>236.8</v>
      </c>
    </row>
    <row r="444" spans="1:8" ht="60">
      <c r="A444" s="5" t="s">
        <v>580</v>
      </c>
      <c r="B444" s="5" t="s">
        <v>372</v>
      </c>
      <c r="C444" s="6" t="s">
        <v>224</v>
      </c>
      <c r="D444" s="36" t="s">
        <v>402</v>
      </c>
      <c r="E444" s="23" t="s">
        <v>403</v>
      </c>
      <c r="F444" s="20">
        <v>236.8</v>
      </c>
      <c r="G444" s="20">
        <v>236.8</v>
      </c>
      <c r="H444" s="20">
        <v>236.8</v>
      </c>
    </row>
    <row r="445" spans="1:8" ht="60">
      <c r="A445" s="17" t="s">
        <v>580</v>
      </c>
      <c r="B445" s="17" t="s">
        <v>372</v>
      </c>
      <c r="C445" s="14" t="s">
        <v>9</v>
      </c>
      <c r="D445" s="17"/>
      <c r="E445" s="18" t="s">
        <v>10</v>
      </c>
      <c r="F445" s="19">
        <f t="shared" ref="F445:H445" si="84">F446</f>
        <v>77.900000000000006</v>
      </c>
      <c r="G445" s="19">
        <f t="shared" si="84"/>
        <v>77.900000000000006</v>
      </c>
      <c r="H445" s="19">
        <f t="shared" si="84"/>
        <v>77.900000000000006</v>
      </c>
    </row>
    <row r="446" spans="1:8" ht="60">
      <c r="A446" s="5" t="s">
        <v>580</v>
      </c>
      <c r="B446" s="5" t="s">
        <v>372</v>
      </c>
      <c r="C446" s="6" t="s">
        <v>11</v>
      </c>
      <c r="D446" s="5"/>
      <c r="E446" s="4" t="s">
        <v>12</v>
      </c>
      <c r="F446" s="20">
        <f>F448</f>
        <v>77.900000000000006</v>
      </c>
      <c r="G446" s="20">
        <f>G448</f>
        <v>77.900000000000006</v>
      </c>
      <c r="H446" s="20">
        <f>H448</f>
        <v>77.900000000000006</v>
      </c>
    </row>
    <row r="447" spans="1:8" ht="48">
      <c r="A447" s="5" t="s">
        <v>580</v>
      </c>
      <c r="B447" s="5" t="s">
        <v>372</v>
      </c>
      <c r="C447" s="6" t="s">
        <v>13</v>
      </c>
      <c r="D447" s="5"/>
      <c r="E447" s="4" t="s">
        <v>14</v>
      </c>
      <c r="F447" s="20">
        <f>F448</f>
        <v>77.900000000000006</v>
      </c>
      <c r="G447" s="20">
        <f>G448</f>
        <v>77.900000000000006</v>
      </c>
      <c r="H447" s="20">
        <f>H448</f>
        <v>77.900000000000006</v>
      </c>
    </row>
    <row r="448" spans="1:8" ht="36">
      <c r="A448" s="5" t="s">
        <v>580</v>
      </c>
      <c r="B448" s="5" t="s">
        <v>372</v>
      </c>
      <c r="C448" s="6" t="s">
        <v>18</v>
      </c>
      <c r="D448" s="24"/>
      <c r="E448" s="4" t="s">
        <v>17</v>
      </c>
      <c r="F448" s="20">
        <f>F449</f>
        <v>77.900000000000006</v>
      </c>
      <c r="G448" s="20">
        <f t="shared" ref="G448:H448" si="85">G449</f>
        <v>77.900000000000006</v>
      </c>
      <c r="H448" s="20">
        <f t="shared" si="85"/>
        <v>77.900000000000006</v>
      </c>
    </row>
    <row r="449" spans="1:8" ht="60">
      <c r="A449" s="5" t="s">
        <v>580</v>
      </c>
      <c r="B449" s="5" t="s">
        <v>372</v>
      </c>
      <c r="C449" s="6" t="s">
        <v>18</v>
      </c>
      <c r="D449" s="36" t="s">
        <v>402</v>
      </c>
      <c r="E449" s="23" t="s">
        <v>403</v>
      </c>
      <c r="F449" s="20">
        <v>77.900000000000006</v>
      </c>
      <c r="G449" s="20">
        <v>77.900000000000006</v>
      </c>
      <c r="H449" s="20">
        <v>77.900000000000006</v>
      </c>
    </row>
    <row r="450" spans="1:8" ht="60">
      <c r="A450" s="5" t="s">
        <v>580</v>
      </c>
      <c r="B450" s="5" t="s">
        <v>372</v>
      </c>
      <c r="C450" s="14" t="s">
        <v>95</v>
      </c>
      <c r="D450" s="17"/>
      <c r="E450" s="18" t="s">
        <v>96</v>
      </c>
      <c r="F450" s="20">
        <f>F451</f>
        <v>7.2</v>
      </c>
      <c r="G450" s="20">
        <f t="shared" ref="G450:H450" si="86">G451</f>
        <v>0</v>
      </c>
      <c r="H450" s="20">
        <f t="shared" si="86"/>
        <v>0</v>
      </c>
    </row>
    <row r="451" spans="1:8" ht="60">
      <c r="A451" s="5" t="s">
        <v>580</v>
      </c>
      <c r="B451" s="5" t="s">
        <v>372</v>
      </c>
      <c r="C451" s="6" t="s">
        <v>97</v>
      </c>
      <c r="D451" s="5"/>
      <c r="E451" s="4" t="s">
        <v>98</v>
      </c>
      <c r="F451" s="20">
        <f>F452</f>
        <v>7.2</v>
      </c>
      <c r="G451" s="20">
        <f t="shared" ref="G451:H453" si="87">G452</f>
        <v>0</v>
      </c>
      <c r="H451" s="20">
        <f t="shared" si="87"/>
        <v>0</v>
      </c>
    </row>
    <row r="452" spans="1:8" ht="60">
      <c r="A452" s="5" t="s">
        <v>580</v>
      </c>
      <c r="B452" s="5" t="s">
        <v>372</v>
      </c>
      <c r="C452" s="6" t="s">
        <v>99</v>
      </c>
      <c r="D452" s="5"/>
      <c r="E452" s="4" t="s">
        <v>100</v>
      </c>
      <c r="F452" s="20">
        <f>F453</f>
        <v>7.2</v>
      </c>
      <c r="G452" s="20">
        <f t="shared" si="87"/>
        <v>0</v>
      </c>
      <c r="H452" s="20">
        <f t="shared" si="87"/>
        <v>0</v>
      </c>
    </row>
    <row r="453" spans="1:8" ht="84">
      <c r="A453" s="5" t="s">
        <v>580</v>
      </c>
      <c r="B453" s="5" t="s">
        <v>372</v>
      </c>
      <c r="C453" s="6" t="s">
        <v>101</v>
      </c>
      <c r="D453" s="5"/>
      <c r="E453" s="4" t="s">
        <v>102</v>
      </c>
      <c r="F453" s="20">
        <f>F454</f>
        <v>7.2</v>
      </c>
      <c r="G453" s="20">
        <f t="shared" si="87"/>
        <v>0</v>
      </c>
      <c r="H453" s="20">
        <f t="shared" si="87"/>
        <v>0</v>
      </c>
    </row>
    <row r="454" spans="1:8" ht="60">
      <c r="A454" s="5" t="s">
        <v>580</v>
      </c>
      <c r="B454" s="5" t="s">
        <v>372</v>
      </c>
      <c r="C454" s="6" t="s">
        <v>101</v>
      </c>
      <c r="D454" s="36" t="s">
        <v>402</v>
      </c>
      <c r="E454" s="23" t="s">
        <v>403</v>
      </c>
      <c r="F454" s="20">
        <v>7.2</v>
      </c>
      <c r="G454" s="20">
        <v>0</v>
      </c>
      <c r="H454" s="20">
        <v>0</v>
      </c>
    </row>
    <row r="455" spans="1:8" ht="60">
      <c r="A455" s="5" t="s">
        <v>580</v>
      </c>
      <c r="B455" s="5" t="s">
        <v>372</v>
      </c>
      <c r="C455" s="14" t="s">
        <v>347</v>
      </c>
      <c r="D455" s="17"/>
      <c r="E455" s="18" t="s">
        <v>348</v>
      </c>
      <c r="F455" s="19">
        <f t="shared" ref="F455:H458" si="88">F456</f>
        <v>511.238</v>
      </c>
      <c r="G455" s="19">
        <f t="shared" si="88"/>
        <v>511.238</v>
      </c>
      <c r="H455" s="19">
        <f t="shared" si="88"/>
        <v>511.238</v>
      </c>
    </row>
    <row r="456" spans="1:8" ht="48">
      <c r="A456" s="5" t="s">
        <v>580</v>
      </c>
      <c r="B456" s="5" t="s">
        <v>372</v>
      </c>
      <c r="C456" s="6" t="s">
        <v>374</v>
      </c>
      <c r="D456" s="5"/>
      <c r="E456" s="4" t="s">
        <v>375</v>
      </c>
      <c r="F456" s="20">
        <f t="shared" si="88"/>
        <v>511.238</v>
      </c>
      <c r="G456" s="20">
        <f t="shared" si="88"/>
        <v>511.238</v>
      </c>
      <c r="H456" s="20">
        <f t="shared" si="88"/>
        <v>511.238</v>
      </c>
    </row>
    <row r="457" spans="1:8" ht="72">
      <c r="A457" s="5" t="s">
        <v>580</v>
      </c>
      <c r="B457" s="5" t="s">
        <v>372</v>
      </c>
      <c r="C457" s="6" t="s">
        <v>390</v>
      </c>
      <c r="D457" s="6"/>
      <c r="E457" s="4" t="s">
        <v>391</v>
      </c>
      <c r="F457" s="20">
        <f t="shared" si="88"/>
        <v>511.238</v>
      </c>
      <c r="G457" s="20">
        <f t="shared" si="88"/>
        <v>511.238</v>
      </c>
      <c r="H457" s="20">
        <f t="shared" si="88"/>
        <v>511.238</v>
      </c>
    </row>
    <row r="458" spans="1:8" ht="36">
      <c r="A458" s="5" t="s">
        <v>580</v>
      </c>
      <c r="B458" s="5" t="s">
        <v>372</v>
      </c>
      <c r="C458" s="6" t="s">
        <v>19</v>
      </c>
      <c r="D458" s="5"/>
      <c r="E458" s="4" t="s">
        <v>20</v>
      </c>
      <c r="F458" s="20">
        <f>F459</f>
        <v>511.238</v>
      </c>
      <c r="G458" s="20">
        <f t="shared" si="88"/>
        <v>511.238</v>
      </c>
      <c r="H458" s="20">
        <f t="shared" si="88"/>
        <v>511.238</v>
      </c>
    </row>
    <row r="459" spans="1:8" ht="37.9" customHeight="1">
      <c r="A459" s="5" t="s">
        <v>580</v>
      </c>
      <c r="B459" s="5" t="s">
        <v>372</v>
      </c>
      <c r="C459" s="6" t="s">
        <v>19</v>
      </c>
      <c r="D459" s="22" t="s">
        <v>363</v>
      </c>
      <c r="E459" s="23" t="s">
        <v>364</v>
      </c>
      <c r="F459" s="20">
        <v>511.238</v>
      </c>
      <c r="G459" s="20">
        <v>511.238</v>
      </c>
      <c r="H459" s="20">
        <v>511.238</v>
      </c>
    </row>
    <row r="460" spans="1:8">
      <c r="A460" s="26" t="s">
        <v>580</v>
      </c>
      <c r="B460" s="26" t="s">
        <v>580</v>
      </c>
      <c r="C460" s="13"/>
      <c r="D460" s="26"/>
      <c r="E460" s="26" t="s">
        <v>226</v>
      </c>
      <c r="F460" s="16">
        <f>F461+F467</f>
        <v>14388.29</v>
      </c>
      <c r="G460" s="16">
        <f t="shared" ref="G460:H460" si="89">G461+G467</f>
        <v>14398.29</v>
      </c>
      <c r="H460" s="16">
        <f t="shared" si="89"/>
        <v>14398.29</v>
      </c>
    </row>
    <row r="461" spans="1:8" ht="60">
      <c r="A461" s="5" t="s">
        <v>580</v>
      </c>
      <c r="B461" s="5" t="s">
        <v>580</v>
      </c>
      <c r="C461" s="14" t="s">
        <v>583</v>
      </c>
      <c r="D461" s="17"/>
      <c r="E461" s="18" t="s">
        <v>584</v>
      </c>
      <c r="F461" s="20">
        <f>F462</f>
        <v>4812.9659999999994</v>
      </c>
      <c r="G461" s="20">
        <f t="shared" ref="G461:H463" si="90">G462</f>
        <v>4812.9659999999994</v>
      </c>
      <c r="H461" s="20">
        <f t="shared" si="90"/>
        <v>4812.9659999999994</v>
      </c>
    </row>
    <row r="462" spans="1:8" ht="48">
      <c r="A462" s="5" t="s">
        <v>580</v>
      </c>
      <c r="B462" s="5" t="s">
        <v>580</v>
      </c>
      <c r="C462" s="6" t="s">
        <v>227</v>
      </c>
      <c r="D462" s="5"/>
      <c r="E462" s="4" t="s">
        <v>228</v>
      </c>
      <c r="F462" s="20">
        <f>F463</f>
        <v>4812.9659999999994</v>
      </c>
      <c r="G462" s="20">
        <f t="shared" si="90"/>
        <v>4812.9659999999994</v>
      </c>
      <c r="H462" s="20">
        <f t="shared" si="90"/>
        <v>4812.9659999999994</v>
      </c>
    </row>
    <row r="463" spans="1:8" ht="72">
      <c r="A463" s="5" t="s">
        <v>580</v>
      </c>
      <c r="B463" s="5" t="s">
        <v>580</v>
      </c>
      <c r="C463" s="6" t="s">
        <v>229</v>
      </c>
      <c r="D463" s="5"/>
      <c r="E463" s="4" t="s">
        <v>230</v>
      </c>
      <c r="F463" s="20">
        <f>F464</f>
        <v>4812.9659999999994</v>
      </c>
      <c r="G463" s="20">
        <f t="shared" si="90"/>
        <v>4812.9659999999994</v>
      </c>
      <c r="H463" s="20">
        <f t="shared" si="90"/>
        <v>4812.9659999999994</v>
      </c>
    </row>
    <row r="464" spans="1:8" ht="35.450000000000003" customHeight="1">
      <c r="A464" s="5" t="s">
        <v>580</v>
      </c>
      <c r="B464" s="5" t="s">
        <v>580</v>
      </c>
      <c r="C464" s="6" t="s">
        <v>231</v>
      </c>
      <c r="D464" s="5"/>
      <c r="E464" s="4" t="s">
        <v>25</v>
      </c>
      <c r="F464" s="20">
        <f>F466+F465</f>
        <v>4812.9659999999994</v>
      </c>
      <c r="G464" s="20">
        <f t="shared" ref="G464:H464" si="91">G466+G465</f>
        <v>4812.9659999999994</v>
      </c>
      <c r="H464" s="20">
        <f t="shared" si="91"/>
        <v>4812.9659999999994</v>
      </c>
    </row>
    <row r="465" spans="1:8" ht="120">
      <c r="A465" s="5" t="s">
        <v>580</v>
      </c>
      <c r="B465" s="5" t="s">
        <v>580</v>
      </c>
      <c r="C465" s="6" t="s">
        <v>231</v>
      </c>
      <c r="D465" s="22" t="s">
        <v>355</v>
      </c>
      <c r="E465" s="23" t="s">
        <v>356</v>
      </c>
      <c r="F465" s="20">
        <v>306.37</v>
      </c>
      <c r="G465" s="20">
        <v>306.37</v>
      </c>
      <c r="H465" s="20">
        <v>306.37</v>
      </c>
    </row>
    <row r="466" spans="1:8" ht="60">
      <c r="A466" s="5" t="s">
        <v>580</v>
      </c>
      <c r="B466" s="5" t="s">
        <v>580</v>
      </c>
      <c r="C466" s="6" t="s">
        <v>231</v>
      </c>
      <c r="D466" s="36" t="s">
        <v>402</v>
      </c>
      <c r="E466" s="23" t="s">
        <v>403</v>
      </c>
      <c r="F466" s="20">
        <v>4506.5959999999995</v>
      </c>
      <c r="G466" s="20">
        <v>4506.5959999999995</v>
      </c>
      <c r="H466" s="20">
        <v>4506.5959999999995</v>
      </c>
    </row>
    <row r="467" spans="1:8" ht="60">
      <c r="A467" s="14" t="s">
        <v>580</v>
      </c>
      <c r="B467" s="14" t="s">
        <v>580</v>
      </c>
      <c r="C467" s="14" t="s">
        <v>534</v>
      </c>
      <c r="D467" s="14"/>
      <c r="E467" s="18" t="s">
        <v>535</v>
      </c>
      <c r="F467" s="19">
        <f t="shared" ref="F467:H468" si="92">F468</f>
        <v>9575.3240000000005</v>
      </c>
      <c r="G467" s="19">
        <f t="shared" si="92"/>
        <v>9585.3240000000005</v>
      </c>
      <c r="H467" s="19">
        <f t="shared" si="92"/>
        <v>9585.3240000000005</v>
      </c>
    </row>
    <row r="468" spans="1:8" ht="48">
      <c r="A468" s="6" t="s">
        <v>580</v>
      </c>
      <c r="B468" s="6" t="s">
        <v>580</v>
      </c>
      <c r="C468" s="6" t="s">
        <v>536</v>
      </c>
      <c r="D468" s="6"/>
      <c r="E468" s="4" t="s">
        <v>537</v>
      </c>
      <c r="F468" s="20">
        <f t="shared" si="92"/>
        <v>9575.3240000000005</v>
      </c>
      <c r="G468" s="20">
        <f t="shared" si="92"/>
        <v>9585.3240000000005</v>
      </c>
      <c r="H468" s="20">
        <f t="shared" si="92"/>
        <v>9585.3240000000005</v>
      </c>
    </row>
    <row r="469" spans="1:8" ht="103.9" customHeight="1">
      <c r="A469" s="6" t="s">
        <v>580</v>
      </c>
      <c r="B469" s="6" t="s">
        <v>580</v>
      </c>
      <c r="C469" s="6" t="s">
        <v>538</v>
      </c>
      <c r="D469" s="6"/>
      <c r="E469" s="4" t="s">
        <v>539</v>
      </c>
      <c r="F469" s="20">
        <f>F470+F474+F472</f>
        <v>9575.3240000000005</v>
      </c>
      <c r="G469" s="20">
        <f>G470+G474+G472</f>
        <v>9585.3240000000005</v>
      </c>
      <c r="H469" s="20">
        <f>H470+H474+H472</f>
        <v>9585.3240000000005</v>
      </c>
    </row>
    <row r="470" spans="1:8" ht="48">
      <c r="A470" s="6" t="s">
        <v>580</v>
      </c>
      <c r="B470" s="6" t="s">
        <v>580</v>
      </c>
      <c r="C470" s="6" t="s">
        <v>22</v>
      </c>
      <c r="D470" s="6"/>
      <c r="E470" s="4" t="s">
        <v>23</v>
      </c>
      <c r="F470" s="20">
        <f>F471</f>
        <v>851.77300000000002</v>
      </c>
      <c r="G470" s="20">
        <f>G471</f>
        <v>851.77300000000002</v>
      </c>
      <c r="H470" s="20">
        <f>H471</f>
        <v>851.77300000000002</v>
      </c>
    </row>
    <row r="471" spans="1:8" ht="39.6" customHeight="1">
      <c r="A471" s="6" t="s">
        <v>580</v>
      </c>
      <c r="B471" s="6" t="s">
        <v>580</v>
      </c>
      <c r="C471" s="6" t="s">
        <v>22</v>
      </c>
      <c r="D471" s="22" t="s">
        <v>363</v>
      </c>
      <c r="E471" s="23" t="s">
        <v>364</v>
      </c>
      <c r="F471" s="20">
        <v>851.77300000000002</v>
      </c>
      <c r="G471" s="20">
        <v>851.77300000000002</v>
      </c>
      <c r="H471" s="20">
        <v>851.77300000000002</v>
      </c>
    </row>
    <row r="472" spans="1:8" ht="36.6" customHeight="1">
      <c r="A472" s="6" t="s">
        <v>580</v>
      </c>
      <c r="B472" s="6" t="s">
        <v>580</v>
      </c>
      <c r="C472" s="6" t="s">
        <v>24</v>
      </c>
      <c r="D472" s="6"/>
      <c r="E472" s="4" t="s">
        <v>25</v>
      </c>
      <c r="F472" s="20">
        <f>F473</f>
        <v>240.60900000000001</v>
      </c>
      <c r="G472" s="20">
        <f>G473</f>
        <v>240.60900000000001</v>
      </c>
      <c r="H472" s="20">
        <f>H473</f>
        <v>240.60900000000001</v>
      </c>
    </row>
    <row r="473" spans="1:8" ht="120">
      <c r="A473" s="6" t="s">
        <v>580</v>
      </c>
      <c r="B473" s="6" t="s">
        <v>580</v>
      </c>
      <c r="C473" s="6" t="s">
        <v>24</v>
      </c>
      <c r="D473" s="22" t="s">
        <v>355</v>
      </c>
      <c r="E473" s="23" t="s">
        <v>356</v>
      </c>
      <c r="F473" s="20">
        <v>240.60900000000001</v>
      </c>
      <c r="G473" s="20">
        <v>240.60900000000001</v>
      </c>
      <c r="H473" s="20">
        <v>240.60900000000001</v>
      </c>
    </row>
    <row r="474" spans="1:8" ht="24">
      <c r="A474" s="6" t="s">
        <v>580</v>
      </c>
      <c r="B474" s="6" t="s">
        <v>580</v>
      </c>
      <c r="C474" s="6" t="s">
        <v>26</v>
      </c>
      <c r="D474" s="6"/>
      <c r="E474" s="23" t="s">
        <v>27</v>
      </c>
      <c r="F474" s="20">
        <f>F475+F476+F477</f>
        <v>8482.9420000000009</v>
      </c>
      <c r="G474" s="20">
        <f>G475+G476+G477</f>
        <v>8492.9420000000009</v>
      </c>
      <c r="H474" s="20">
        <f>H475+H476+H477</f>
        <v>8492.9420000000009</v>
      </c>
    </row>
    <row r="475" spans="1:8" ht="120">
      <c r="A475" s="6" t="s">
        <v>580</v>
      </c>
      <c r="B475" s="6" t="s">
        <v>580</v>
      </c>
      <c r="C475" s="6" t="s">
        <v>26</v>
      </c>
      <c r="D475" s="22" t="s">
        <v>355</v>
      </c>
      <c r="E475" s="23" t="s">
        <v>356</v>
      </c>
      <c r="F475" s="20">
        <v>7334.723</v>
      </c>
      <c r="G475" s="20">
        <v>7334.723</v>
      </c>
      <c r="H475" s="20">
        <v>7334.723</v>
      </c>
    </row>
    <row r="476" spans="1:8" ht="48">
      <c r="A476" s="6" t="s">
        <v>580</v>
      </c>
      <c r="B476" s="6" t="s">
        <v>580</v>
      </c>
      <c r="C476" s="6" t="s">
        <v>26</v>
      </c>
      <c r="D476" s="22" t="s">
        <v>363</v>
      </c>
      <c r="E476" s="23" t="s">
        <v>364</v>
      </c>
      <c r="F476" s="20">
        <v>1139.1089999999999</v>
      </c>
      <c r="G476" s="20">
        <v>1149.1089999999999</v>
      </c>
      <c r="H476" s="20">
        <v>1149.1089999999999</v>
      </c>
    </row>
    <row r="477" spans="1:8" ht="24">
      <c r="A477" s="6" t="s">
        <v>580</v>
      </c>
      <c r="B477" s="6" t="s">
        <v>580</v>
      </c>
      <c r="C477" s="6" t="s">
        <v>26</v>
      </c>
      <c r="D477" s="5" t="s">
        <v>394</v>
      </c>
      <c r="E477" s="4" t="s">
        <v>387</v>
      </c>
      <c r="F477" s="20">
        <v>9.11</v>
      </c>
      <c r="G477" s="20">
        <v>9.11</v>
      </c>
      <c r="H477" s="20">
        <v>9.11</v>
      </c>
    </row>
    <row r="478" spans="1:8" ht="24">
      <c r="A478" s="26" t="s">
        <v>580</v>
      </c>
      <c r="B478" s="26" t="s">
        <v>460</v>
      </c>
      <c r="C478" s="6"/>
      <c r="D478" s="26"/>
      <c r="E478" s="15" t="s">
        <v>28</v>
      </c>
      <c r="F478" s="16">
        <f>F479+F495</f>
        <v>41573.678</v>
      </c>
      <c r="G478" s="16">
        <f>G479+G495</f>
        <v>41581.678</v>
      </c>
      <c r="H478" s="16">
        <f>H479+H495</f>
        <v>41590.078000000001</v>
      </c>
    </row>
    <row r="479" spans="1:8" ht="60">
      <c r="A479" s="5" t="s">
        <v>580</v>
      </c>
      <c r="B479" s="5" t="s">
        <v>460</v>
      </c>
      <c r="C479" s="14" t="s">
        <v>583</v>
      </c>
      <c r="D479" s="17"/>
      <c r="E479" s="18" t="s">
        <v>584</v>
      </c>
      <c r="F479" s="19">
        <f>F480+F486</f>
        <v>40286.178</v>
      </c>
      <c r="G479" s="19">
        <f>G480+G486</f>
        <v>40286.178</v>
      </c>
      <c r="H479" s="19">
        <f>H480+H486</f>
        <v>40286.178</v>
      </c>
    </row>
    <row r="480" spans="1:8" ht="48">
      <c r="A480" s="5" t="s">
        <v>580</v>
      </c>
      <c r="B480" s="5" t="s">
        <v>460</v>
      </c>
      <c r="C480" s="6" t="s">
        <v>227</v>
      </c>
      <c r="D480" s="5"/>
      <c r="E480" s="4" t="s">
        <v>228</v>
      </c>
      <c r="F480" s="20">
        <f>F481</f>
        <v>15124.2</v>
      </c>
      <c r="G480" s="20">
        <f>G481</f>
        <v>15124.2</v>
      </c>
      <c r="H480" s="20">
        <f>H481</f>
        <v>15124.2</v>
      </c>
    </row>
    <row r="481" spans="1:8" ht="60">
      <c r="A481" s="5" t="s">
        <v>580</v>
      </c>
      <c r="B481" s="5" t="s">
        <v>460</v>
      </c>
      <c r="C481" s="6" t="s">
        <v>232</v>
      </c>
      <c r="D481" s="5"/>
      <c r="E481" s="4" t="s">
        <v>233</v>
      </c>
      <c r="F481" s="20">
        <f>F484+F482</f>
        <v>15124.2</v>
      </c>
      <c r="G481" s="20">
        <f t="shared" ref="G481:H481" si="93">G484+G482</f>
        <v>15124.2</v>
      </c>
      <c r="H481" s="20">
        <f t="shared" si="93"/>
        <v>15124.2</v>
      </c>
    </row>
    <row r="482" spans="1:8" ht="36">
      <c r="A482" s="5" t="s">
        <v>580</v>
      </c>
      <c r="B482" s="5" t="s">
        <v>460</v>
      </c>
      <c r="C482" s="6" t="s">
        <v>234</v>
      </c>
      <c r="D482" s="5"/>
      <c r="E482" s="4" t="s">
        <v>235</v>
      </c>
      <c r="F482" s="20">
        <f>F483</f>
        <v>8484.5329999999994</v>
      </c>
      <c r="G482" s="20">
        <f t="shared" ref="G482:H482" si="94">G483</f>
        <v>8484.5329999999994</v>
      </c>
      <c r="H482" s="20">
        <f t="shared" si="94"/>
        <v>8484.5329999999994</v>
      </c>
    </row>
    <row r="483" spans="1:8" ht="60">
      <c r="A483" s="5" t="s">
        <v>580</v>
      </c>
      <c r="B483" s="5" t="s">
        <v>460</v>
      </c>
      <c r="C483" s="6" t="s">
        <v>234</v>
      </c>
      <c r="D483" s="36" t="s">
        <v>402</v>
      </c>
      <c r="E483" s="23" t="s">
        <v>403</v>
      </c>
      <c r="F483" s="20">
        <v>8484.5329999999994</v>
      </c>
      <c r="G483" s="20">
        <v>8484.5329999999994</v>
      </c>
      <c r="H483" s="20">
        <v>8484.5329999999994</v>
      </c>
    </row>
    <row r="484" spans="1:8" ht="24">
      <c r="A484" s="5" t="s">
        <v>580</v>
      </c>
      <c r="B484" s="5" t="s">
        <v>460</v>
      </c>
      <c r="C484" s="6" t="s">
        <v>236</v>
      </c>
      <c r="D484" s="5"/>
      <c r="E484" s="4" t="s">
        <v>237</v>
      </c>
      <c r="F484" s="20">
        <f>F485</f>
        <v>6639.6670000000004</v>
      </c>
      <c r="G484" s="20">
        <f t="shared" ref="G484:H484" si="95">G485</f>
        <v>6639.6670000000004</v>
      </c>
      <c r="H484" s="20">
        <f t="shared" si="95"/>
        <v>6639.6670000000004</v>
      </c>
    </row>
    <row r="485" spans="1:8" ht="60">
      <c r="A485" s="5" t="s">
        <v>580</v>
      </c>
      <c r="B485" s="5" t="s">
        <v>460</v>
      </c>
      <c r="C485" s="6" t="s">
        <v>236</v>
      </c>
      <c r="D485" s="36" t="s">
        <v>402</v>
      </c>
      <c r="E485" s="23" t="s">
        <v>403</v>
      </c>
      <c r="F485" s="20">
        <v>6639.6670000000004</v>
      </c>
      <c r="G485" s="20">
        <v>6639.6670000000004</v>
      </c>
      <c r="H485" s="20">
        <v>6639.6670000000004</v>
      </c>
    </row>
    <row r="486" spans="1:8" ht="24">
      <c r="A486" s="5" t="s">
        <v>580</v>
      </c>
      <c r="B486" s="5" t="s">
        <v>460</v>
      </c>
      <c r="C486" s="6" t="s">
        <v>238</v>
      </c>
      <c r="D486" s="5"/>
      <c r="E486" s="4" t="s">
        <v>239</v>
      </c>
      <c r="F486" s="20">
        <f>F487</f>
        <v>25161.977999999999</v>
      </c>
      <c r="G486" s="20">
        <f>G487</f>
        <v>25161.977999999999</v>
      </c>
      <c r="H486" s="20">
        <f>H487</f>
        <v>25161.977999999999</v>
      </c>
    </row>
    <row r="487" spans="1:8" ht="36">
      <c r="A487" s="5" t="s">
        <v>580</v>
      </c>
      <c r="B487" s="5" t="s">
        <v>460</v>
      </c>
      <c r="C487" s="6" t="s">
        <v>240</v>
      </c>
      <c r="D487" s="5"/>
      <c r="E487" s="4" t="s">
        <v>241</v>
      </c>
      <c r="F487" s="20">
        <f>F488+F490+F493</f>
        <v>25161.977999999999</v>
      </c>
      <c r="G487" s="20">
        <f>G488+G490+G493</f>
        <v>25161.977999999999</v>
      </c>
      <c r="H487" s="20">
        <f>H488+H490+H493</f>
        <v>25161.977999999999</v>
      </c>
    </row>
    <row r="488" spans="1:8" ht="72">
      <c r="A488" s="5" t="s">
        <v>580</v>
      </c>
      <c r="B488" s="5" t="s">
        <v>460</v>
      </c>
      <c r="C488" s="6" t="s">
        <v>242</v>
      </c>
      <c r="D488" s="5"/>
      <c r="E488" s="4" t="s">
        <v>419</v>
      </c>
      <c r="F488" s="20">
        <f>F489</f>
        <v>5733.8149999999996</v>
      </c>
      <c r="G488" s="20">
        <f t="shared" ref="G488:H488" si="96">G489</f>
        <v>5733.8149999999996</v>
      </c>
      <c r="H488" s="20">
        <f t="shared" si="96"/>
        <v>5733.8149999999996</v>
      </c>
    </row>
    <row r="489" spans="1:8" ht="120">
      <c r="A489" s="5" t="s">
        <v>580</v>
      </c>
      <c r="B489" s="5" t="s">
        <v>460</v>
      </c>
      <c r="C489" s="6" t="s">
        <v>242</v>
      </c>
      <c r="D489" s="22" t="s">
        <v>355</v>
      </c>
      <c r="E489" s="23" t="s">
        <v>356</v>
      </c>
      <c r="F489" s="20">
        <v>5733.8149999999996</v>
      </c>
      <c r="G489" s="20">
        <v>5733.8149999999996</v>
      </c>
      <c r="H489" s="20">
        <v>5733.8149999999996</v>
      </c>
    </row>
    <row r="490" spans="1:8" ht="36">
      <c r="A490" s="5" t="s">
        <v>580</v>
      </c>
      <c r="B490" s="5" t="s">
        <v>460</v>
      </c>
      <c r="C490" s="6" t="s">
        <v>243</v>
      </c>
      <c r="D490" s="24"/>
      <c r="E490" s="30" t="s">
        <v>393</v>
      </c>
      <c r="F490" s="20">
        <f>F491+F492</f>
        <v>17334.29</v>
      </c>
      <c r="G490" s="20">
        <f>G491+G492</f>
        <v>17334.29</v>
      </c>
      <c r="H490" s="20">
        <f>H491+H492</f>
        <v>17334.29</v>
      </c>
    </row>
    <row r="491" spans="1:8" ht="120">
      <c r="A491" s="5" t="s">
        <v>580</v>
      </c>
      <c r="B491" s="5" t="s">
        <v>460</v>
      </c>
      <c r="C491" s="6" t="s">
        <v>243</v>
      </c>
      <c r="D491" s="22" t="s">
        <v>355</v>
      </c>
      <c r="E491" s="23" t="s">
        <v>356</v>
      </c>
      <c r="F491" s="20">
        <v>17186.400000000001</v>
      </c>
      <c r="G491" s="20">
        <v>17186.400000000001</v>
      </c>
      <c r="H491" s="20">
        <v>17186.400000000001</v>
      </c>
    </row>
    <row r="492" spans="1:8" ht="36" customHeight="1">
      <c r="A492" s="5" t="s">
        <v>580</v>
      </c>
      <c r="B492" s="5" t="s">
        <v>460</v>
      </c>
      <c r="C492" s="6" t="s">
        <v>243</v>
      </c>
      <c r="D492" s="22" t="s">
        <v>363</v>
      </c>
      <c r="E492" s="23" t="s">
        <v>364</v>
      </c>
      <c r="F492" s="20">
        <v>147.88999999999999</v>
      </c>
      <c r="G492" s="20">
        <v>147.88999999999999</v>
      </c>
      <c r="H492" s="20">
        <v>147.88999999999999</v>
      </c>
    </row>
    <row r="493" spans="1:8" ht="36">
      <c r="A493" s="5" t="s">
        <v>580</v>
      </c>
      <c r="B493" s="5" t="s">
        <v>460</v>
      </c>
      <c r="C493" s="6" t="s">
        <v>244</v>
      </c>
      <c r="D493" s="5"/>
      <c r="E493" s="4" t="s">
        <v>245</v>
      </c>
      <c r="F493" s="20">
        <f>F494</f>
        <v>2093.873</v>
      </c>
      <c r="G493" s="20">
        <f t="shared" ref="G493:H493" si="97">G494</f>
        <v>2093.873</v>
      </c>
      <c r="H493" s="20">
        <f t="shared" si="97"/>
        <v>2093.873</v>
      </c>
    </row>
    <row r="494" spans="1:8" ht="34.9" customHeight="1">
      <c r="A494" s="5" t="s">
        <v>580</v>
      </c>
      <c r="B494" s="5" t="s">
        <v>460</v>
      </c>
      <c r="C494" s="6" t="s">
        <v>244</v>
      </c>
      <c r="D494" s="22" t="s">
        <v>363</v>
      </c>
      <c r="E494" s="23" t="s">
        <v>364</v>
      </c>
      <c r="F494" s="20">
        <v>2093.873</v>
      </c>
      <c r="G494" s="20">
        <v>2093.873</v>
      </c>
      <c r="H494" s="20">
        <v>2093.873</v>
      </c>
    </row>
    <row r="495" spans="1:8" ht="60">
      <c r="A495" s="5" t="s">
        <v>580</v>
      </c>
      <c r="B495" s="5" t="s">
        <v>460</v>
      </c>
      <c r="C495" s="14" t="s">
        <v>347</v>
      </c>
      <c r="D495" s="17"/>
      <c r="E495" s="18" t="s">
        <v>348</v>
      </c>
      <c r="F495" s="19">
        <f t="shared" ref="F495:H497" si="98">F496</f>
        <v>1287.5</v>
      </c>
      <c r="G495" s="19">
        <f t="shared" si="98"/>
        <v>1295.5</v>
      </c>
      <c r="H495" s="19">
        <f t="shared" si="98"/>
        <v>1303.9000000000001</v>
      </c>
    </row>
    <row r="496" spans="1:8" ht="48">
      <c r="A496" s="5" t="s">
        <v>580</v>
      </c>
      <c r="B496" s="5" t="s">
        <v>460</v>
      </c>
      <c r="C496" s="6" t="s">
        <v>374</v>
      </c>
      <c r="D496" s="5"/>
      <c r="E496" s="4" t="s">
        <v>375</v>
      </c>
      <c r="F496" s="20">
        <f t="shared" si="98"/>
        <v>1287.5</v>
      </c>
      <c r="G496" s="20">
        <f t="shared" si="98"/>
        <v>1295.5</v>
      </c>
      <c r="H496" s="20">
        <f t="shared" si="98"/>
        <v>1303.9000000000001</v>
      </c>
    </row>
    <row r="497" spans="1:8" ht="48">
      <c r="A497" s="5" t="s">
        <v>580</v>
      </c>
      <c r="B497" s="5" t="s">
        <v>460</v>
      </c>
      <c r="C497" s="6" t="s">
        <v>376</v>
      </c>
      <c r="D497" s="26"/>
      <c r="E497" s="4" t="s">
        <v>377</v>
      </c>
      <c r="F497" s="20">
        <f t="shared" si="98"/>
        <v>1287.5</v>
      </c>
      <c r="G497" s="20">
        <f t="shared" si="98"/>
        <v>1295.5</v>
      </c>
      <c r="H497" s="20">
        <f t="shared" si="98"/>
        <v>1303.9000000000001</v>
      </c>
    </row>
    <row r="498" spans="1:8" ht="84">
      <c r="A498" s="5" t="s">
        <v>580</v>
      </c>
      <c r="B498" s="5" t="s">
        <v>460</v>
      </c>
      <c r="C498" s="33" t="s">
        <v>29</v>
      </c>
      <c r="D498" s="34"/>
      <c r="E498" s="34" t="s">
        <v>30</v>
      </c>
      <c r="F498" s="20">
        <f>F499+F500</f>
        <v>1287.5</v>
      </c>
      <c r="G498" s="20">
        <f>G499+G500</f>
        <v>1295.5</v>
      </c>
      <c r="H498" s="20">
        <f>H499+H500</f>
        <v>1303.9000000000001</v>
      </c>
    </row>
    <row r="499" spans="1:8" ht="120">
      <c r="A499" s="5" t="s">
        <v>580</v>
      </c>
      <c r="B499" s="5" t="s">
        <v>460</v>
      </c>
      <c r="C499" s="33" t="s">
        <v>29</v>
      </c>
      <c r="D499" s="22" t="s">
        <v>355</v>
      </c>
      <c r="E499" s="23" t="s">
        <v>356</v>
      </c>
      <c r="F499" s="20">
        <v>968.68799999999999</v>
      </c>
      <c r="G499" s="20">
        <v>968.68799999999999</v>
      </c>
      <c r="H499" s="20">
        <v>968.68799999999999</v>
      </c>
    </row>
    <row r="500" spans="1:8" ht="39" customHeight="1">
      <c r="A500" s="5" t="s">
        <v>580</v>
      </c>
      <c r="B500" s="5" t="s">
        <v>460</v>
      </c>
      <c r="C500" s="33" t="s">
        <v>29</v>
      </c>
      <c r="D500" s="22" t="s">
        <v>363</v>
      </c>
      <c r="E500" s="23" t="s">
        <v>364</v>
      </c>
      <c r="F500" s="20">
        <v>318.81200000000001</v>
      </c>
      <c r="G500" s="20">
        <v>326.81200000000001</v>
      </c>
      <c r="H500" s="20">
        <v>335.21199999999999</v>
      </c>
    </row>
    <row r="501" spans="1:8">
      <c r="A501" s="9" t="s">
        <v>449</v>
      </c>
      <c r="B501" s="9" t="s">
        <v>343</v>
      </c>
      <c r="C501" s="42"/>
      <c r="D501" s="9"/>
      <c r="E501" s="10" t="s">
        <v>31</v>
      </c>
      <c r="F501" s="11">
        <f>F502+F542</f>
        <v>341408.68999999994</v>
      </c>
      <c r="G501" s="11">
        <f>G502+G542</f>
        <v>331871.11800000002</v>
      </c>
      <c r="H501" s="11">
        <f>H502+H542</f>
        <v>331871.11800000002</v>
      </c>
    </row>
    <row r="502" spans="1:8">
      <c r="A502" s="26" t="s">
        <v>449</v>
      </c>
      <c r="B502" s="26" t="s">
        <v>342</v>
      </c>
      <c r="C502" s="13"/>
      <c r="D502" s="26"/>
      <c r="E502" s="15" t="s">
        <v>32</v>
      </c>
      <c r="F502" s="16">
        <f>F503+F537</f>
        <v>329722.59199999995</v>
      </c>
      <c r="G502" s="16">
        <f t="shared" ref="G502:H502" si="99">G503+G537</f>
        <v>320185.02</v>
      </c>
      <c r="H502" s="16">
        <f t="shared" si="99"/>
        <v>320185.02</v>
      </c>
    </row>
    <row r="503" spans="1:8" ht="60">
      <c r="A503" s="17" t="s">
        <v>449</v>
      </c>
      <c r="B503" s="17" t="s">
        <v>342</v>
      </c>
      <c r="C503" s="14" t="s">
        <v>9</v>
      </c>
      <c r="D503" s="17"/>
      <c r="E503" s="18" t="s">
        <v>10</v>
      </c>
      <c r="F503" s="19">
        <f>F504</f>
        <v>329395.10199999996</v>
      </c>
      <c r="G503" s="19">
        <f>G504</f>
        <v>320185.02</v>
      </c>
      <c r="H503" s="19">
        <f>H504</f>
        <v>320185.02</v>
      </c>
    </row>
    <row r="504" spans="1:8" ht="60">
      <c r="A504" s="5" t="s">
        <v>449</v>
      </c>
      <c r="B504" s="5" t="s">
        <v>342</v>
      </c>
      <c r="C504" s="6" t="s">
        <v>11</v>
      </c>
      <c r="D504" s="5"/>
      <c r="E504" s="4" t="s">
        <v>12</v>
      </c>
      <c r="F504" s="20">
        <f>F505+F516+F529+F533</f>
        <v>329395.10199999996</v>
      </c>
      <c r="G504" s="20">
        <f>G505+G516+G529+G533</f>
        <v>320185.02</v>
      </c>
      <c r="H504" s="20">
        <f>H505+H516+H529+H533</f>
        <v>320185.02</v>
      </c>
    </row>
    <row r="505" spans="1:8" ht="36">
      <c r="A505" s="5" t="s">
        <v>449</v>
      </c>
      <c r="B505" s="5" t="s">
        <v>342</v>
      </c>
      <c r="C505" s="6" t="s">
        <v>33</v>
      </c>
      <c r="D505" s="5"/>
      <c r="E505" s="4" t="s">
        <v>34</v>
      </c>
      <c r="F505" s="20">
        <f>F506+F508+F514+F510+F512</f>
        <v>58153.078999999998</v>
      </c>
      <c r="G505" s="20">
        <f t="shared" ref="G505:H505" si="100">G506+G508+G514+G510+G512</f>
        <v>57549.622000000003</v>
      </c>
      <c r="H505" s="20">
        <f t="shared" si="100"/>
        <v>57549.622000000003</v>
      </c>
    </row>
    <row r="506" spans="1:8" ht="48">
      <c r="A506" s="5" t="s">
        <v>449</v>
      </c>
      <c r="B506" s="5" t="s">
        <v>342</v>
      </c>
      <c r="C506" s="6" t="s">
        <v>35</v>
      </c>
      <c r="D506" s="22"/>
      <c r="E506" s="23" t="s">
        <v>36</v>
      </c>
      <c r="F506" s="20">
        <f>F507</f>
        <v>24844.99</v>
      </c>
      <c r="G506" s="20">
        <f>G507</f>
        <v>24844.99</v>
      </c>
      <c r="H506" s="20">
        <f>H507</f>
        <v>24844.99</v>
      </c>
    </row>
    <row r="507" spans="1:8" ht="60">
      <c r="A507" s="5" t="s">
        <v>449</v>
      </c>
      <c r="B507" s="5" t="s">
        <v>342</v>
      </c>
      <c r="C507" s="6" t="s">
        <v>35</v>
      </c>
      <c r="D507" s="36" t="s">
        <v>402</v>
      </c>
      <c r="E507" s="23" t="s">
        <v>403</v>
      </c>
      <c r="F507" s="20">
        <v>24844.99</v>
      </c>
      <c r="G507" s="20">
        <v>24844.99</v>
      </c>
      <c r="H507" s="20">
        <v>24844.99</v>
      </c>
    </row>
    <row r="508" spans="1:8" ht="36">
      <c r="A508" s="5" t="s">
        <v>449</v>
      </c>
      <c r="B508" s="5" t="s">
        <v>342</v>
      </c>
      <c r="C508" s="6" t="s">
        <v>630</v>
      </c>
      <c r="D508" s="5"/>
      <c r="E508" s="4" t="s">
        <v>629</v>
      </c>
      <c r="F508" s="20">
        <f>F509</f>
        <v>200</v>
      </c>
      <c r="G508" s="20">
        <f>G509</f>
        <v>200</v>
      </c>
      <c r="H508" s="20">
        <f>H509</f>
        <v>200</v>
      </c>
    </row>
    <row r="509" spans="1:8" ht="60">
      <c r="A509" s="5" t="s">
        <v>449</v>
      </c>
      <c r="B509" s="5" t="s">
        <v>342</v>
      </c>
      <c r="C509" s="6" t="s">
        <v>630</v>
      </c>
      <c r="D509" s="36" t="s">
        <v>402</v>
      </c>
      <c r="E509" s="23" t="s">
        <v>403</v>
      </c>
      <c r="F509" s="20">
        <v>200</v>
      </c>
      <c r="G509" s="20">
        <v>200</v>
      </c>
      <c r="H509" s="20">
        <v>200</v>
      </c>
    </row>
    <row r="510" spans="1:8" ht="36">
      <c r="A510" s="5" t="s">
        <v>449</v>
      </c>
      <c r="B510" s="5" t="s">
        <v>342</v>
      </c>
      <c r="C510" s="6" t="s">
        <v>616</v>
      </c>
      <c r="D510" s="36"/>
      <c r="E510" s="23" t="s">
        <v>617</v>
      </c>
      <c r="F510" s="20">
        <f>F511</f>
        <v>405.17899999999997</v>
      </c>
      <c r="G510" s="20">
        <f t="shared" ref="G510:H510" si="101">G511</f>
        <v>0</v>
      </c>
      <c r="H510" s="20">
        <f t="shared" si="101"/>
        <v>0</v>
      </c>
    </row>
    <row r="511" spans="1:8" ht="60">
      <c r="A511" s="5" t="s">
        <v>449</v>
      </c>
      <c r="B511" s="5" t="s">
        <v>342</v>
      </c>
      <c r="C511" s="6" t="s">
        <v>616</v>
      </c>
      <c r="D511" s="36" t="s">
        <v>402</v>
      </c>
      <c r="E511" s="23" t="s">
        <v>403</v>
      </c>
      <c r="F511" s="20">
        <v>405.17899999999997</v>
      </c>
      <c r="G511" s="20">
        <v>0</v>
      </c>
      <c r="H511" s="20">
        <v>0</v>
      </c>
    </row>
    <row r="512" spans="1:8" ht="36">
      <c r="A512" s="5" t="s">
        <v>449</v>
      </c>
      <c r="B512" s="5" t="s">
        <v>342</v>
      </c>
      <c r="C512" s="6" t="s">
        <v>632</v>
      </c>
      <c r="D512" s="36"/>
      <c r="E512" s="23" t="s">
        <v>631</v>
      </c>
      <c r="F512" s="20">
        <f>F513</f>
        <v>198.27799999999999</v>
      </c>
      <c r="G512" s="20">
        <f>G513</f>
        <v>0</v>
      </c>
      <c r="H512" s="20">
        <f>H513</f>
        <v>0</v>
      </c>
    </row>
    <row r="513" spans="1:8" ht="60">
      <c r="A513" s="5" t="s">
        <v>449</v>
      </c>
      <c r="B513" s="5" t="s">
        <v>342</v>
      </c>
      <c r="C513" s="6" t="s">
        <v>632</v>
      </c>
      <c r="D513" s="36" t="s">
        <v>402</v>
      </c>
      <c r="E513" s="23" t="s">
        <v>403</v>
      </c>
      <c r="F513" s="20">
        <v>198.27799999999999</v>
      </c>
      <c r="G513" s="20">
        <v>0</v>
      </c>
      <c r="H513" s="20">
        <v>0</v>
      </c>
    </row>
    <row r="514" spans="1:8" ht="48">
      <c r="A514" s="5" t="s">
        <v>449</v>
      </c>
      <c r="B514" s="5" t="s">
        <v>342</v>
      </c>
      <c r="C514" s="6" t="s">
        <v>37</v>
      </c>
      <c r="D514" s="5"/>
      <c r="E514" s="4" t="s">
        <v>38</v>
      </c>
      <c r="F514" s="20">
        <f>F515</f>
        <v>32504.632000000001</v>
      </c>
      <c r="G514" s="20">
        <f t="shared" ref="G514:H514" si="102">G515</f>
        <v>32504.632000000001</v>
      </c>
      <c r="H514" s="20">
        <f t="shared" si="102"/>
        <v>32504.632000000001</v>
      </c>
    </row>
    <row r="515" spans="1:8" ht="60">
      <c r="A515" s="5" t="s">
        <v>449</v>
      </c>
      <c r="B515" s="5" t="s">
        <v>342</v>
      </c>
      <c r="C515" s="6" t="s">
        <v>37</v>
      </c>
      <c r="D515" s="22" t="s">
        <v>402</v>
      </c>
      <c r="E515" s="23" t="s">
        <v>403</v>
      </c>
      <c r="F515" s="20">
        <v>32504.632000000001</v>
      </c>
      <c r="G515" s="20">
        <v>32504.632000000001</v>
      </c>
      <c r="H515" s="20">
        <v>32504.632000000001</v>
      </c>
    </row>
    <row r="516" spans="1:8" ht="24">
      <c r="A516" s="5" t="s">
        <v>449</v>
      </c>
      <c r="B516" s="5" t="s">
        <v>342</v>
      </c>
      <c r="C516" s="6" t="s">
        <v>39</v>
      </c>
      <c r="D516" s="5"/>
      <c r="E516" s="4" t="s">
        <v>40</v>
      </c>
      <c r="F516" s="20">
        <f>F517+F519+F523+F526</f>
        <v>257166.81699999998</v>
      </c>
      <c r="G516" s="20">
        <f t="shared" ref="G516:H516" si="103">G517+G519+G523+G526</f>
        <v>252402.11199999999</v>
      </c>
      <c r="H516" s="20">
        <f t="shared" si="103"/>
        <v>252402.11199999999</v>
      </c>
    </row>
    <row r="517" spans="1:8" ht="60">
      <c r="A517" s="5" t="s">
        <v>449</v>
      </c>
      <c r="B517" s="5" t="s">
        <v>342</v>
      </c>
      <c r="C517" s="6" t="s">
        <v>41</v>
      </c>
      <c r="D517" s="5"/>
      <c r="E517" s="25" t="s">
        <v>42</v>
      </c>
      <c r="F517" s="20">
        <f>F518</f>
        <v>57443.046999999999</v>
      </c>
      <c r="G517" s="20">
        <f t="shared" ref="G517:H517" si="104">G518</f>
        <v>57443.046999999999</v>
      </c>
      <c r="H517" s="20">
        <f t="shared" si="104"/>
        <v>57443.046999999999</v>
      </c>
    </row>
    <row r="518" spans="1:8" ht="60">
      <c r="A518" s="5" t="s">
        <v>449</v>
      </c>
      <c r="B518" s="5" t="s">
        <v>342</v>
      </c>
      <c r="C518" s="6" t="s">
        <v>41</v>
      </c>
      <c r="D518" s="36" t="s">
        <v>402</v>
      </c>
      <c r="E518" s="23" t="s">
        <v>403</v>
      </c>
      <c r="F518" s="20">
        <v>57443.046999999999</v>
      </c>
      <c r="G518" s="20">
        <v>57443.046999999999</v>
      </c>
      <c r="H518" s="20">
        <v>57443.046999999999</v>
      </c>
    </row>
    <row r="519" spans="1:8" ht="60">
      <c r="A519" s="5" t="s">
        <v>449</v>
      </c>
      <c r="B519" s="5" t="s">
        <v>342</v>
      </c>
      <c r="C519" s="6" t="s">
        <v>43</v>
      </c>
      <c r="D519" s="5"/>
      <c r="E519" s="25" t="s">
        <v>44</v>
      </c>
      <c r="F519" s="20">
        <f>F520+F521+F522</f>
        <v>57243.116999999998</v>
      </c>
      <c r="G519" s="20">
        <f>G520+G521+G522</f>
        <v>57243.116999999998</v>
      </c>
      <c r="H519" s="20">
        <f>H520+H521+H522</f>
        <v>57243.116999999998</v>
      </c>
    </row>
    <row r="520" spans="1:8" ht="120">
      <c r="A520" s="5" t="s">
        <v>449</v>
      </c>
      <c r="B520" s="5" t="s">
        <v>342</v>
      </c>
      <c r="C520" s="6" t="s">
        <v>43</v>
      </c>
      <c r="D520" s="22" t="s">
        <v>355</v>
      </c>
      <c r="E520" s="23" t="s">
        <v>356</v>
      </c>
      <c r="F520" s="20">
        <v>39930.618999999999</v>
      </c>
      <c r="G520" s="20">
        <v>39930.618999999999</v>
      </c>
      <c r="H520" s="20">
        <v>39930.618999999999</v>
      </c>
    </row>
    <row r="521" spans="1:8" ht="48">
      <c r="A521" s="5" t="s">
        <v>449</v>
      </c>
      <c r="B521" s="5" t="s">
        <v>342</v>
      </c>
      <c r="C521" s="6" t="s">
        <v>43</v>
      </c>
      <c r="D521" s="22" t="s">
        <v>363</v>
      </c>
      <c r="E521" s="23" t="s">
        <v>364</v>
      </c>
      <c r="F521" s="20">
        <v>16642.206999999999</v>
      </c>
      <c r="G521" s="20">
        <v>16642.206999999999</v>
      </c>
      <c r="H521" s="20">
        <v>16642.206999999999</v>
      </c>
    </row>
    <row r="522" spans="1:8" ht="24">
      <c r="A522" s="5" t="s">
        <v>449</v>
      </c>
      <c r="B522" s="5" t="s">
        <v>342</v>
      </c>
      <c r="C522" s="6" t="s">
        <v>43</v>
      </c>
      <c r="D522" s="5" t="s">
        <v>394</v>
      </c>
      <c r="E522" s="4" t="s">
        <v>387</v>
      </c>
      <c r="F522" s="20">
        <v>670.29100000000005</v>
      </c>
      <c r="G522" s="20">
        <v>670.29100000000005</v>
      </c>
      <c r="H522" s="20">
        <v>670.29100000000005</v>
      </c>
    </row>
    <row r="523" spans="1:8" ht="48">
      <c r="A523" s="5" t="s">
        <v>449</v>
      </c>
      <c r="B523" s="5" t="s">
        <v>342</v>
      </c>
      <c r="C523" s="6" t="s">
        <v>45</v>
      </c>
      <c r="D523" s="5"/>
      <c r="E523" s="4" t="s">
        <v>46</v>
      </c>
      <c r="F523" s="20">
        <f>F525+F524</f>
        <v>5577.3050000000003</v>
      </c>
      <c r="G523" s="20">
        <f t="shared" ref="G523:H523" si="105">G525+G524</f>
        <v>812.6</v>
      </c>
      <c r="H523" s="20">
        <f t="shared" si="105"/>
        <v>812.6</v>
      </c>
    </row>
    <row r="524" spans="1:8" ht="48">
      <c r="A524" s="5" t="s">
        <v>449</v>
      </c>
      <c r="B524" s="5" t="s">
        <v>342</v>
      </c>
      <c r="C524" s="6" t="s">
        <v>45</v>
      </c>
      <c r="D524" s="22" t="s">
        <v>363</v>
      </c>
      <c r="E524" s="23" t="s">
        <v>364</v>
      </c>
      <c r="F524" s="20">
        <v>1479.3050000000001</v>
      </c>
      <c r="G524" s="20">
        <v>812.6</v>
      </c>
      <c r="H524" s="20">
        <v>812.6</v>
      </c>
    </row>
    <row r="525" spans="1:8" ht="60">
      <c r="A525" s="5" t="s">
        <v>449</v>
      </c>
      <c r="B525" s="5" t="s">
        <v>342</v>
      </c>
      <c r="C525" s="6" t="s">
        <v>45</v>
      </c>
      <c r="D525" s="36" t="s">
        <v>402</v>
      </c>
      <c r="E525" s="23" t="s">
        <v>403</v>
      </c>
      <c r="F525" s="20">
        <v>4098</v>
      </c>
      <c r="G525" s="20">
        <v>0</v>
      </c>
      <c r="H525" s="20">
        <v>0</v>
      </c>
    </row>
    <row r="526" spans="1:8" ht="60">
      <c r="A526" s="5" t="s">
        <v>449</v>
      </c>
      <c r="B526" s="5" t="s">
        <v>342</v>
      </c>
      <c r="C526" s="6" t="s">
        <v>47</v>
      </c>
      <c r="D526" s="5"/>
      <c r="E526" s="4" t="s">
        <v>48</v>
      </c>
      <c r="F526" s="20">
        <f>F527+F528</f>
        <v>136903.348</v>
      </c>
      <c r="G526" s="20">
        <f>G527+G528</f>
        <v>136903.348</v>
      </c>
      <c r="H526" s="20">
        <f>H527+H528</f>
        <v>136903.348</v>
      </c>
    </row>
    <row r="527" spans="1:8" ht="120">
      <c r="A527" s="5" t="s">
        <v>449</v>
      </c>
      <c r="B527" s="5" t="s">
        <v>342</v>
      </c>
      <c r="C527" s="6" t="s">
        <v>47</v>
      </c>
      <c r="D527" s="22" t="s">
        <v>355</v>
      </c>
      <c r="E527" s="23" t="s">
        <v>356</v>
      </c>
      <c r="F527" s="20">
        <v>47995.612999999998</v>
      </c>
      <c r="G527" s="20">
        <v>47995.612999999998</v>
      </c>
      <c r="H527" s="20">
        <v>47995.612999999998</v>
      </c>
    </row>
    <row r="528" spans="1:8" ht="60">
      <c r="A528" s="5" t="s">
        <v>449</v>
      </c>
      <c r="B528" s="5" t="s">
        <v>342</v>
      </c>
      <c r="C528" s="6" t="s">
        <v>47</v>
      </c>
      <c r="D528" s="22" t="s">
        <v>402</v>
      </c>
      <c r="E528" s="23" t="s">
        <v>403</v>
      </c>
      <c r="F528" s="20">
        <v>88907.735000000001</v>
      </c>
      <c r="G528" s="20">
        <v>88907.735000000001</v>
      </c>
      <c r="H528" s="20">
        <v>88907.735000000001</v>
      </c>
    </row>
    <row r="529" spans="1:8" ht="36">
      <c r="A529" s="5" t="s">
        <v>449</v>
      </c>
      <c r="B529" s="5" t="s">
        <v>342</v>
      </c>
      <c r="C529" s="6" t="s">
        <v>49</v>
      </c>
      <c r="D529" s="5"/>
      <c r="E529" s="4" t="s">
        <v>50</v>
      </c>
      <c r="F529" s="20">
        <f>F530</f>
        <v>10233.286</v>
      </c>
      <c r="G529" s="20">
        <f>G530</f>
        <v>10233.286</v>
      </c>
      <c r="H529" s="20">
        <f>H530</f>
        <v>10233.286</v>
      </c>
    </row>
    <row r="530" spans="1:8" ht="96">
      <c r="A530" s="5" t="s">
        <v>449</v>
      </c>
      <c r="B530" s="5" t="s">
        <v>342</v>
      </c>
      <c r="C530" s="6" t="s">
        <v>51</v>
      </c>
      <c r="D530" s="5"/>
      <c r="E530" s="4" t="s">
        <v>586</v>
      </c>
      <c r="F530" s="20">
        <f>F531+F532</f>
        <v>10233.286</v>
      </c>
      <c r="G530" s="20">
        <f>G531+G532</f>
        <v>10233.286</v>
      </c>
      <c r="H530" s="20">
        <f>H531+H532</f>
        <v>10233.286</v>
      </c>
    </row>
    <row r="531" spans="1:8" ht="48">
      <c r="A531" s="5" t="s">
        <v>449</v>
      </c>
      <c r="B531" s="5" t="s">
        <v>342</v>
      </c>
      <c r="C531" s="6" t="s">
        <v>51</v>
      </c>
      <c r="D531" s="22" t="s">
        <v>363</v>
      </c>
      <c r="E531" s="23" t="s">
        <v>364</v>
      </c>
      <c r="F531" s="20">
        <v>963.2</v>
      </c>
      <c r="G531" s="20">
        <v>963.2</v>
      </c>
      <c r="H531" s="20">
        <v>963.2</v>
      </c>
    </row>
    <row r="532" spans="1:8" ht="60">
      <c r="A532" s="5" t="s">
        <v>449</v>
      </c>
      <c r="B532" s="5" t="s">
        <v>342</v>
      </c>
      <c r="C532" s="6" t="s">
        <v>51</v>
      </c>
      <c r="D532" s="36" t="s">
        <v>402</v>
      </c>
      <c r="E532" s="23" t="s">
        <v>403</v>
      </c>
      <c r="F532" s="20">
        <v>9270.0859999999993</v>
      </c>
      <c r="G532" s="20">
        <v>9270.0859999999993</v>
      </c>
      <c r="H532" s="20">
        <v>9270.0859999999993</v>
      </c>
    </row>
    <row r="533" spans="1:8" ht="48">
      <c r="A533" s="5" t="s">
        <v>449</v>
      </c>
      <c r="B533" s="5" t="s">
        <v>342</v>
      </c>
      <c r="C533" s="6" t="s">
        <v>300</v>
      </c>
      <c r="D533" s="5"/>
      <c r="E533" s="4" t="s">
        <v>299</v>
      </c>
      <c r="F533" s="20">
        <f>F534</f>
        <v>3841.92</v>
      </c>
      <c r="G533" s="20">
        <f t="shared" ref="G533:H533" si="106">G534</f>
        <v>0</v>
      </c>
      <c r="H533" s="20">
        <f t="shared" si="106"/>
        <v>0</v>
      </c>
    </row>
    <row r="534" spans="1:8" ht="60">
      <c r="A534" s="5" t="s">
        <v>449</v>
      </c>
      <c r="B534" s="5" t="s">
        <v>342</v>
      </c>
      <c r="C534" s="6" t="s">
        <v>648</v>
      </c>
      <c r="D534" s="26"/>
      <c r="E534" s="4" t="s">
        <v>260</v>
      </c>
      <c r="F534" s="20">
        <f>F535+F536</f>
        <v>3841.92</v>
      </c>
      <c r="G534" s="20">
        <f t="shared" ref="G534:H534" si="107">G535+G536</f>
        <v>0</v>
      </c>
      <c r="H534" s="20">
        <f t="shared" si="107"/>
        <v>0</v>
      </c>
    </row>
    <row r="535" spans="1:8" ht="36.6" customHeight="1">
      <c r="A535" s="5" t="s">
        <v>449</v>
      </c>
      <c r="B535" s="5" t="s">
        <v>342</v>
      </c>
      <c r="C535" s="6" t="s">
        <v>648</v>
      </c>
      <c r="D535" s="22" t="s">
        <v>363</v>
      </c>
      <c r="E535" s="23" t="s">
        <v>364</v>
      </c>
      <c r="F535" s="20">
        <v>1346.7159999999999</v>
      </c>
      <c r="G535" s="20">
        <v>0</v>
      </c>
      <c r="H535" s="20">
        <v>0</v>
      </c>
    </row>
    <row r="536" spans="1:8" ht="60">
      <c r="A536" s="5" t="s">
        <v>449</v>
      </c>
      <c r="B536" s="5" t="s">
        <v>342</v>
      </c>
      <c r="C536" s="6" t="s">
        <v>648</v>
      </c>
      <c r="D536" s="36" t="s">
        <v>402</v>
      </c>
      <c r="E536" s="23" t="s">
        <v>403</v>
      </c>
      <c r="F536" s="20">
        <v>2495.2040000000002</v>
      </c>
      <c r="G536" s="20">
        <v>0</v>
      </c>
      <c r="H536" s="20">
        <v>0</v>
      </c>
    </row>
    <row r="537" spans="1:8" ht="24">
      <c r="A537" s="5" t="s">
        <v>449</v>
      </c>
      <c r="B537" s="5" t="s">
        <v>342</v>
      </c>
      <c r="C537" s="6" t="s">
        <v>357</v>
      </c>
      <c r="D537" s="5"/>
      <c r="E537" s="4" t="s">
        <v>358</v>
      </c>
      <c r="F537" s="51">
        <f>F538</f>
        <v>327.49</v>
      </c>
      <c r="G537" s="51">
        <f>G538</f>
        <v>0</v>
      </c>
      <c r="H537" s="51">
        <f>H538</f>
        <v>0</v>
      </c>
    </row>
    <row r="538" spans="1:8" ht="84">
      <c r="A538" s="5" t="s">
        <v>449</v>
      </c>
      <c r="B538" s="5" t="s">
        <v>342</v>
      </c>
      <c r="C538" s="6" t="s">
        <v>279</v>
      </c>
      <c r="D538" s="24"/>
      <c r="E538" s="25" t="s">
        <v>281</v>
      </c>
      <c r="F538" s="51">
        <f>F539</f>
        <v>327.49</v>
      </c>
      <c r="G538" s="51">
        <f t="shared" ref="G538:H538" si="108">G539</f>
        <v>0</v>
      </c>
      <c r="H538" s="51">
        <f t="shared" si="108"/>
        <v>0</v>
      </c>
    </row>
    <row r="539" spans="1:8" ht="60">
      <c r="A539" s="5" t="s">
        <v>449</v>
      </c>
      <c r="B539" s="5" t="s">
        <v>342</v>
      </c>
      <c r="C539" s="6" t="s">
        <v>280</v>
      </c>
      <c r="D539" s="24"/>
      <c r="E539" s="25" t="s">
        <v>278</v>
      </c>
      <c r="F539" s="51">
        <f>F541+F540</f>
        <v>327.49</v>
      </c>
      <c r="G539" s="51">
        <f t="shared" ref="G539:H539" si="109">G541+G540</f>
        <v>0</v>
      </c>
      <c r="H539" s="51">
        <f t="shared" si="109"/>
        <v>0</v>
      </c>
    </row>
    <row r="540" spans="1:8" ht="37.9" customHeight="1">
      <c r="A540" s="5" t="s">
        <v>449</v>
      </c>
      <c r="B540" s="5" t="s">
        <v>342</v>
      </c>
      <c r="C540" s="6" t="s">
        <v>280</v>
      </c>
      <c r="D540" s="22" t="s">
        <v>363</v>
      </c>
      <c r="E540" s="23" t="s">
        <v>364</v>
      </c>
      <c r="F540" s="51">
        <v>212.5</v>
      </c>
      <c r="G540" s="51">
        <v>0</v>
      </c>
      <c r="H540" s="51">
        <v>0</v>
      </c>
    </row>
    <row r="541" spans="1:8" ht="60">
      <c r="A541" s="5" t="s">
        <v>449</v>
      </c>
      <c r="B541" s="5" t="s">
        <v>342</v>
      </c>
      <c r="C541" s="6" t="s">
        <v>280</v>
      </c>
      <c r="D541" s="36" t="s">
        <v>402</v>
      </c>
      <c r="E541" s="23" t="s">
        <v>403</v>
      </c>
      <c r="F541" s="51">
        <v>114.99</v>
      </c>
      <c r="G541" s="51">
        <v>0</v>
      </c>
      <c r="H541" s="51">
        <v>0</v>
      </c>
    </row>
    <row r="542" spans="1:8" ht="24">
      <c r="A542" s="9" t="s">
        <v>449</v>
      </c>
      <c r="B542" s="42" t="s">
        <v>366</v>
      </c>
      <c r="C542" s="42"/>
      <c r="D542" s="9"/>
      <c r="E542" s="10" t="s">
        <v>57</v>
      </c>
      <c r="F542" s="11">
        <f t="shared" ref="F542:H545" si="110">F543</f>
        <v>11686.098</v>
      </c>
      <c r="G542" s="11">
        <f t="shared" si="110"/>
        <v>11686.098</v>
      </c>
      <c r="H542" s="11">
        <f t="shared" si="110"/>
        <v>11686.098</v>
      </c>
    </row>
    <row r="543" spans="1:8" ht="24">
      <c r="A543" s="9" t="s">
        <v>449</v>
      </c>
      <c r="B543" s="42" t="s">
        <v>366</v>
      </c>
      <c r="C543" s="42"/>
      <c r="D543" s="9"/>
      <c r="E543" s="10" t="s">
        <v>57</v>
      </c>
      <c r="F543" s="11">
        <f t="shared" si="110"/>
        <v>11686.098</v>
      </c>
      <c r="G543" s="11">
        <f t="shared" si="110"/>
        <v>11686.098</v>
      </c>
      <c r="H543" s="11">
        <f t="shared" si="110"/>
        <v>11686.098</v>
      </c>
    </row>
    <row r="544" spans="1:8" ht="60">
      <c r="A544" s="17" t="s">
        <v>449</v>
      </c>
      <c r="B544" s="14" t="s">
        <v>366</v>
      </c>
      <c r="C544" s="14" t="s">
        <v>9</v>
      </c>
      <c r="D544" s="17"/>
      <c r="E544" s="18" t="s">
        <v>10</v>
      </c>
      <c r="F544" s="19">
        <f t="shared" si="110"/>
        <v>11686.098</v>
      </c>
      <c r="G544" s="19">
        <f t="shared" si="110"/>
        <v>11686.098</v>
      </c>
      <c r="H544" s="19">
        <f t="shared" si="110"/>
        <v>11686.098</v>
      </c>
    </row>
    <row r="545" spans="1:8" ht="24">
      <c r="A545" s="5" t="s">
        <v>449</v>
      </c>
      <c r="B545" s="6" t="s">
        <v>366</v>
      </c>
      <c r="C545" s="6" t="s">
        <v>58</v>
      </c>
      <c r="D545" s="5"/>
      <c r="E545" s="4" t="s">
        <v>350</v>
      </c>
      <c r="F545" s="20">
        <f t="shared" si="110"/>
        <v>11686.098</v>
      </c>
      <c r="G545" s="20">
        <f t="shared" si="110"/>
        <v>11686.098</v>
      </c>
      <c r="H545" s="20">
        <f t="shared" si="110"/>
        <v>11686.098</v>
      </c>
    </row>
    <row r="546" spans="1:8" ht="36">
      <c r="A546" s="5" t="s">
        <v>449</v>
      </c>
      <c r="B546" s="6" t="s">
        <v>366</v>
      </c>
      <c r="C546" s="6" t="s">
        <v>59</v>
      </c>
      <c r="D546" s="5"/>
      <c r="E546" s="4" t="s">
        <v>60</v>
      </c>
      <c r="F546" s="20">
        <f>F547+F550</f>
        <v>11686.098</v>
      </c>
      <c r="G546" s="20">
        <f t="shared" ref="G546:H546" si="111">G547+G550</f>
        <v>11686.098</v>
      </c>
      <c r="H546" s="20">
        <f t="shared" si="111"/>
        <v>11686.098</v>
      </c>
    </row>
    <row r="547" spans="1:8" ht="72">
      <c r="A547" s="192" t="s">
        <v>449</v>
      </c>
      <c r="B547" s="193" t="s">
        <v>366</v>
      </c>
      <c r="C547" s="21" t="s">
        <v>284</v>
      </c>
      <c r="D547" s="5"/>
      <c r="E547" s="4" t="s">
        <v>419</v>
      </c>
      <c r="F547" s="20">
        <f>F548+F549</f>
        <v>8780.0339999999997</v>
      </c>
      <c r="G547" s="20">
        <f>G548+G549</f>
        <v>8780.0339999999997</v>
      </c>
      <c r="H547" s="20">
        <f>H548+H549</f>
        <v>8780.0339999999997</v>
      </c>
    </row>
    <row r="548" spans="1:8" ht="120">
      <c r="A548" s="5" t="s">
        <v>449</v>
      </c>
      <c r="B548" s="6" t="s">
        <v>366</v>
      </c>
      <c r="C548" s="27" t="s">
        <v>284</v>
      </c>
      <c r="D548" s="22" t="s">
        <v>355</v>
      </c>
      <c r="E548" s="23" t="s">
        <v>356</v>
      </c>
      <c r="F548" s="20">
        <v>8680.884</v>
      </c>
      <c r="G548" s="20">
        <v>8680.884</v>
      </c>
      <c r="H548" s="20">
        <v>8680.884</v>
      </c>
    </row>
    <row r="549" spans="1:8" ht="35.450000000000003" customHeight="1">
      <c r="A549" s="5" t="s">
        <v>449</v>
      </c>
      <c r="B549" s="6" t="s">
        <v>366</v>
      </c>
      <c r="C549" s="27" t="s">
        <v>284</v>
      </c>
      <c r="D549" s="22" t="s">
        <v>363</v>
      </c>
      <c r="E549" s="23" t="s">
        <v>364</v>
      </c>
      <c r="F549" s="20">
        <v>99.15</v>
      </c>
      <c r="G549" s="20">
        <v>99.15</v>
      </c>
      <c r="H549" s="20">
        <v>99.15</v>
      </c>
    </row>
    <row r="550" spans="1:8" ht="72">
      <c r="A550" s="194" t="s">
        <v>449</v>
      </c>
      <c r="B550" s="181" t="s">
        <v>366</v>
      </c>
      <c r="C550" s="65" t="s">
        <v>283</v>
      </c>
      <c r="D550" s="24"/>
      <c r="E550" s="25" t="s">
        <v>371</v>
      </c>
      <c r="F550" s="20">
        <f>F551</f>
        <v>2906.0639999999999</v>
      </c>
      <c r="G550" s="20">
        <f>G551</f>
        <v>2906.0639999999999</v>
      </c>
      <c r="H550" s="20">
        <f>H551</f>
        <v>2906.0639999999999</v>
      </c>
    </row>
    <row r="551" spans="1:8" ht="120">
      <c r="A551" s="5" t="s">
        <v>449</v>
      </c>
      <c r="B551" s="6" t="s">
        <v>366</v>
      </c>
      <c r="C551" s="46" t="s">
        <v>283</v>
      </c>
      <c r="D551" s="22" t="s">
        <v>355</v>
      </c>
      <c r="E551" s="23" t="s">
        <v>356</v>
      </c>
      <c r="F551" s="20">
        <v>2906.0639999999999</v>
      </c>
      <c r="G551" s="20">
        <v>2906.0639999999999</v>
      </c>
      <c r="H551" s="20">
        <v>2906.0639999999999</v>
      </c>
    </row>
    <row r="552" spans="1:8">
      <c r="A552" s="9">
        <v>10</v>
      </c>
      <c r="B552" s="42" t="s">
        <v>343</v>
      </c>
      <c r="C552" s="42"/>
      <c r="D552" s="9"/>
      <c r="E552" s="10" t="s">
        <v>61</v>
      </c>
      <c r="F552" s="11">
        <f>F553+F559+F570+F594</f>
        <v>62039.12000000001</v>
      </c>
      <c r="G552" s="11">
        <f>G553+G559+G570+G594</f>
        <v>49272.524000000005</v>
      </c>
      <c r="H552" s="11">
        <f>H553+H559+H570+H594</f>
        <v>43807.659</v>
      </c>
    </row>
    <row r="553" spans="1:8">
      <c r="A553" s="26">
        <v>10</v>
      </c>
      <c r="B553" s="26" t="s">
        <v>342</v>
      </c>
      <c r="C553" s="13"/>
      <c r="D553" s="26"/>
      <c r="E553" s="15" t="s">
        <v>62</v>
      </c>
      <c r="F553" s="16">
        <f t="shared" ref="F553:H555" si="112">F554</f>
        <v>4666.2</v>
      </c>
      <c r="G553" s="16">
        <f t="shared" si="112"/>
        <v>4666.2</v>
      </c>
      <c r="H553" s="16">
        <f t="shared" si="112"/>
        <v>4666.2</v>
      </c>
    </row>
    <row r="554" spans="1:8" ht="60">
      <c r="A554" s="5">
        <v>10</v>
      </c>
      <c r="B554" s="17" t="s">
        <v>342</v>
      </c>
      <c r="C554" s="14" t="s">
        <v>347</v>
      </c>
      <c r="D554" s="17"/>
      <c r="E554" s="18" t="s">
        <v>348</v>
      </c>
      <c r="F554" s="19">
        <f t="shared" si="112"/>
        <v>4666.2</v>
      </c>
      <c r="G554" s="19">
        <f t="shared" si="112"/>
        <v>4666.2</v>
      </c>
      <c r="H554" s="19">
        <f t="shared" si="112"/>
        <v>4666.2</v>
      </c>
    </row>
    <row r="555" spans="1:8" ht="48">
      <c r="A555" s="5">
        <v>10</v>
      </c>
      <c r="B555" s="5" t="s">
        <v>342</v>
      </c>
      <c r="C555" s="6" t="s">
        <v>374</v>
      </c>
      <c r="D555" s="5"/>
      <c r="E555" s="4" t="s">
        <v>375</v>
      </c>
      <c r="F555" s="20">
        <f>F556</f>
        <v>4666.2</v>
      </c>
      <c r="G555" s="20">
        <f t="shared" si="112"/>
        <v>4666.2</v>
      </c>
      <c r="H555" s="20">
        <f t="shared" si="112"/>
        <v>4666.2</v>
      </c>
    </row>
    <row r="556" spans="1:8" ht="72">
      <c r="A556" s="5">
        <v>10</v>
      </c>
      <c r="B556" s="5" t="s">
        <v>342</v>
      </c>
      <c r="C556" s="6" t="s">
        <v>390</v>
      </c>
      <c r="D556" s="5"/>
      <c r="E556" s="4" t="s">
        <v>391</v>
      </c>
      <c r="F556" s="20">
        <f>F558</f>
        <v>4666.2</v>
      </c>
      <c r="G556" s="20">
        <f>G558</f>
        <v>4666.2</v>
      </c>
      <c r="H556" s="20">
        <f>H558</f>
        <v>4666.2</v>
      </c>
    </row>
    <row r="557" spans="1:8" ht="36">
      <c r="A557" s="5">
        <v>10</v>
      </c>
      <c r="B557" s="5" t="s">
        <v>342</v>
      </c>
      <c r="C557" s="27" t="s">
        <v>63</v>
      </c>
      <c r="D557" s="5"/>
      <c r="E557" s="4" t="s">
        <v>64</v>
      </c>
      <c r="F557" s="20">
        <f>F558</f>
        <v>4666.2</v>
      </c>
      <c r="G557" s="20">
        <f>G558</f>
        <v>4666.2</v>
      </c>
      <c r="H557" s="20">
        <f>H558</f>
        <v>4666.2</v>
      </c>
    </row>
    <row r="558" spans="1:8" ht="24">
      <c r="A558" s="5">
        <v>10</v>
      </c>
      <c r="B558" s="5" t="s">
        <v>342</v>
      </c>
      <c r="C558" s="27" t="s">
        <v>63</v>
      </c>
      <c r="D558" s="22" t="s">
        <v>65</v>
      </c>
      <c r="E558" s="23" t="s">
        <v>365</v>
      </c>
      <c r="F558" s="20">
        <v>4666.2</v>
      </c>
      <c r="G558" s="20">
        <v>4666.2</v>
      </c>
      <c r="H558" s="20">
        <v>4666.2</v>
      </c>
    </row>
    <row r="559" spans="1:8" ht="24">
      <c r="A559" s="26" t="s">
        <v>325</v>
      </c>
      <c r="B559" s="26" t="s">
        <v>361</v>
      </c>
      <c r="C559" s="13"/>
      <c r="D559" s="26"/>
      <c r="E559" s="15" t="s">
        <v>66</v>
      </c>
      <c r="F559" s="16">
        <f>F560+F565</f>
        <v>12624</v>
      </c>
      <c r="G559" s="16">
        <f t="shared" ref="G559:H559" si="113">G560+G565</f>
        <v>12624</v>
      </c>
      <c r="H559" s="16">
        <f t="shared" si="113"/>
        <v>12624</v>
      </c>
    </row>
    <row r="560" spans="1:8" ht="60">
      <c r="A560" s="5" t="s">
        <v>325</v>
      </c>
      <c r="B560" s="6" t="s">
        <v>361</v>
      </c>
      <c r="C560" s="6" t="s">
        <v>583</v>
      </c>
      <c r="D560" s="5"/>
      <c r="E560" s="18" t="s">
        <v>584</v>
      </c>
      <c r="F560" s="19">
        <f t="shared" ref="F560:H563" si="114">F561</f>
        <v>3840</v>
      </c>
      <c r="G560" s="19">
        <f t="shared" si="114"/>
        <v>3840</v>
      </c>
      <c r="H560" s="19">
        <f t="shared" si="114"/>
        <v>3840</v>
      </c>
    </row>
    <row r="561" spans="1:8" ht="24">
      <c r="A561" s="5" t="s">
        <v>325</v>
      </c>
      <c r="B561" s="6" t="s">
        <v>361</v>
      </c>
      <c r="C561" s="6" t="s">
        <v>238</v>
      </c>
      <c r="D561" s="5"/>
      <c r="E561" s="4" t="s">
        <v>239</v>
      </c>
      <c r="F561" s="20">
        <f t="shared" si="114"/>
        <v>3840</v>
      </c>
      <c r="G561" s="20">
        <f t="shared" si="114"/>
        <v>3840</v>
      </c>
      <c r="H561" s="20">
        <f t="shared" si="114"/>
        <v>3840</v>
      </c>
    </row>
    <row r="562" spans="1:8" ht="36">
      <c r="A562" s="5" t="s">
        <v>325</v>
      </c>
      <c r="B562" s="6" t="s">
        <v>361</v>
      </c>
      <c r="C562" s="6" t="s">
        <v>240</v>
      </c>
      <c r="D562" s="5"/>
      <c r="E562" s="4" t="s">
        <v>241</v>
      </c>
      <c r="F562" s="20">
        <f t="shared" si="114"/>
        <v>3840</v>
      </c>
      <c r="G562" s="20">
        <f t="shared" si="114"/>
        <v>3840</v>
      </c>
      <c r="H562" s="20">
        <f t="shared" si="114"/>
        <v>3840</v>
      </c>
    </row>
    <row r="563" spans="1:8" ht="84">
      <c r="A563" s="5" t="s">
        <v>325</v>
      </c>
      <c r="B563" s="6" t="s">
        <v>361</v>
      </c>
      <c r="C563" s="6" t="s">
        <v>246</v>
      </c>
      <c r="D563" s="5"/>
      <c r="E563" s="4" t="s">
        <v>247</v>
      </c>
      <c r="F563" s="20">
        <f t="shared" si="114"/>
        <v>3840</v>
      </c>
      <c r="G563" s="20">
        <f t="shared" si="114"/>
        <v>3840</v>
      </c>
      <c r="H563" s="20">
        <f t="shared" si="114"/>
        <v>3840</v>
      </c>
    </row>
    <row r="564" spans="1:8" ht="24">
      <c r="A564" s="5" t="s">
        <v>325</v>
      </c>
      <c r="B564" s="6" t="s">
        <v>361</v>
      </c>
      <c r="C564" s="6" t="s">
        <v>246</v>
      </c>
      <c r="D564" s="22" t="s">
        <v>65</v>
      </c>
      <c r="E564" s="23" t="s">
        <v>365</v>
      </c>
      <c r="F564" s="20">
        <v>3840</v>
      </c>
      <c r="G564" s="20">
        <v>3840</v>
      </c>
      <c r="H564" s="20">
        <v>3840</v>
      </c>
    </row>
    <row r="565" spans="1:8" ht="60">
      <c r="A565" s="17" t="s">
        <v>325</v>
      </c>
      <c r="B565" s="17" t="s">
        <v>361</v>
      </c>
      <c r="C565" s="14" t="s">
        <v>347</v>
      </c>
      <c r="D565" s="17"/>
      <c r="E565" s="18" t="s">
        <v>348</v>
      </c>
      <c r="F565" s="19">
        <f>F567</f>
        <v>8784</v>
      </c>
      <c r="G565" s="19">
        <f>G567</f>
        <v>8784</v>
      </c>
      <c r="H565" s="19">
        <f>H567</f>
        <v>8784</v>
      </c>
    </row>
    <row r="566" spans="1:8" ht="48">
      <c r="A566" s="5" t="s">
        <v>325</v>
      </c>
      <c r="B566" s="5" t="s">
        <v>361</v>
      </c>
      <c r="C566" s="6" t="s">
        <v>374</v>
      </c>
      <c r="D566" s="5"/>
      <c r="E566" s="4" t="s">
        <v>375</v>
      </c>
      <c r="F566" s="20">
        <f>F567</f>
        <v>8784</v>
      </c>
      <c r="G566" s="20">
        <f>G567</f>
        <v>8784</v>
      </c>
      <c r="H566" s="20">
        <f>H567</f>
        <v>8784</v>
      </c>
    </row>
    <row r="567" spans="1:8" ht="48">
      <c r="A567" s="5" t="s">
        <v>325</v>
      </c>
      <c r="B567" s="5" t="s">
        <v>361</v>
      </c>
      <c r="C567" s="6" t="s">
        <v>376</v>
      </c>
      <c r="D567" s="6"/>
      <c r="E567" s="4" t="s">
        <v>377</v>
      </c>
      <c r="F567" s="20">
        <f t="shared" ref="F567:H568" si="115">F568</f>
        <v>8784</v>
      </c>
      <c r="G567" s="20">
        <f t="shared" si="115"/>
        <v>8784</v>
      </c>
      <c r="H567" s="20">
        <f t="shared" si="115"/>
        <v>8784</v>
      </c>
    </row>
    <row r="568" spans="1:8" ht="144">
      <c r="A568" s="5" t="s">
        <v>325</v>
      </c>
      <c r="B568" s="5" t="s">
        <v>361</v>
      </c>
      <c r="C568" s="6" t="s">
        <v>67</v>
      </c>
      <c r="D568" s="5"/>
      <c r="E568" s="4" t="s">
        <v>68</v>
      </c>
      <c r="F568" s="20">
        <f t="shared" si="115"/>
        <v>8784</v>
      </c>
      <c r="G568" s="20">
        <f t="shared" si="115"/>
        <v>8784</v>
      </c>
      <c r="H568" s="20">
        <f t="shared" si="115"/>
        <v>8784</v>
      </c>
    </row>
    <row r="569" spans="1:8" ht="24">
      <c r="A569" s="5" t="s">
        <v>325</v>
      </c>
      <c r="B569" s="5" t="s">
        <v>361</v>
      </c>
      <c r="C569" s="6" t="s">
        <v>67</v>
      </c>
      <c r="D569" s="22" t="s">
        <v>65</v>
      </c>
      <c r="E569" s="23" t="s">
        <v>365</v>
      </c>
      <c r="F569" s="20">
        <v>8784</v>
      </c>
      <c r="G569" s="20">
        <v>8784</v>
      </c>
      <c r="H569" s="20">
        <v>8784</v>
      </c>
    </row>
    <row r="570" spans="1:8">
      <c r="A570" s="26" t="s">
        <v>325</v>
      </c>
      <c r="B570" s="26" t="s">
        <v>366</v>
      </c>
      <c r="C570" s="66"/>
      <c r="D570" s="67"/>
      <c r="E570" s="45" t="s">
        <v>72</v>
      </c>
      <c r="F570" s="16">
        <f>F571+F577+F582+F589</f>
        <v>43869.120000000003</v>
      </c>
      <c r="G570" s="16">
        <f>G571+G577+G582+G589</f>
        <v>31102.523999999998</v>
      </c>
      <c r="H570" s="16">
        <f>H571+H577+H582+H589</f>
        <v>25637.659</v>
      </c>
    </row>
    <row r="571" spans="1:8" ht="60">
      <c r="A571" s="5" t="s">
        <v>325</v>
      </c>
      <c r="B571" s="5" t="s">
        <v>366</v>
      </c>
      <c r="C571" s="14" t="s">
        <v>583</v>
      </c>
      <c r="D571" s="17"/>
      <c r="E571" s="18" t="s">
        <v>584</v>
      </c>
      <c r="F571" s="19">
        <f>F572</f>
        <v>13987.6</v>
      </c>
      <c r="G571" s="19">
        <f t="shared" ref="G571:H573" si="116">G572</f>
        <v>13987.6</v>
      </c>
      <c r="H571" s="19">
        <f t="shared" si="116"/>
        <v>13987.6</v>
      </c>
    </row>
    <row r="572" spans="1:8" ht="24">
      <c r="A572" s="5" t="s">
        <v>325</v>
      </c>
      <c r="B572" s="5" t="s">
        <v>366</v>
      </c>
      <c r="C572" s="6" t="s">
        <v>156</v>
      </c>
      <c r="D572" s="5"/>
      <c r="E572" s="4" t="s">
        <v>157</v>
      </c>
      <c r="F572" s="20">
        <f>F573</f>
        <v>13987.6</v>
      </c>
      <c r="G572" s="20">
        <f t="shared" si="116"/>
        <v>13987.6</v>
      </c>
      <c r="H572" s="20">
        <f t="shared" si="116"/>
        <v>13987.6</v>
      </c>
    </row>
    <row r="573" spans="1:8" ht="108">
      <c r="A573" s="5" t="s">
        <v>325</v>
      </c>
      <c r="B573" s="5" t="s">
        <v>366</v>
      </c>
      <c r="C573" s="6" t="s">
        <v>166</v>
      </c>
      <c r="D573" s="5"/>
      <c r="E573" s="4" t="s">
        <v>167</v>
      </c>
      <c r="F573" s="20">
        <f>F574</f>
        <v>13987.6</v>
      </c>
      <c r="G573" s="20">
        <f t="shared" si="116"/>
        <v>13987.6</v>
      </c>
      <c r="H573" s="20">
        <f t="shared" si="116"/>
        <v>13987.6</v>
      </c>
    </row>
    <row r="574" spans="1:8" ht="120">
      <c r="A574" s="5" t="s">
        <v>325</v>
      </c>
      <c r="B574" s="5" t="s">
        <v>366</v>
      </c>
      <c r="C574" s="6" t="s">
        <v>248</v>
      </c>
      <c r="D574" s="34"/>
      <c r="E574" s="34" t="s">
        <v>249</v>
      </c>
      <c r="F574" s="20">
        <f>F575+F576</f>
        <v>13987.6</v>
      </c>
      <c r="G574" s="20">
        <f>G575+G576</f>
        <v>13987.6</v>
      </c>
      <c r="H574" s="20">
        <f>H575+H576</f>
        <v>13987.6</v>
      </c>
    </row>
    <row r="575" spans="1:8" ht="48">
      <c r="A575" s="5" t="s">
        <v>325</v>
      </c>
      <c r="B575" s="5" t="s">
        <v>366</v>
      </c>
      <c r="C575" s="6" t="s">
        <v>248</v>
      </c>
      <c r="D575" s="22" t="s">
        <v>363</v>
      </c>
      <c r="E575" s="23" t="s">
        <v>364</v>
      </c>
      <c r="F575" s="20">
        <v>341.2</v>
      </c>
      <c r="G575" s="20">
        <v>341.2</v>
      </c>
      <c r="H575" s="20">
        <v>341.2</v>
      </c>
    </row>
    <row r="576" spans="1:8" ht="24">
      <c r="A576" s="5" t="s">
        <v>325</v>
      </c>
      <c r="B576" s="5" t="s">
        <v>366</v>
      </c>
      <c r="C576" s="6" t="s">
        <v>248</v>
      </c>
      <c r="D576" s="22" t="s">
        <v>65</v>
      </c>
      <c r="E576" s="23" t="s">
        <v>365</v>
      </c>
      <c r="F576" s="20">
        <v>13646.4</v>
      </c>
      <c r="G576" s="20">
        <v>13646.4</v>
      </c>
      <c r="H576" s="20">
        <v>13646.4</v>
      </c>
    </row>
    <row r="577" spans="1:8" ht="60">
      <c r="A577" s="17" t="s">
        <v>325</v>
      </c>
      <c r="B577" s="17" t="s">
        <v>366</v>
      </c>
      <c r="C577" s="14" t="s">
        <v>534</v>
      </c>
      <c r="D577" s="14"/>
      <c r="E577" s="18" t="s">
        <v>73</v>
      </c>
      <c r="F577" s="19">
        <f t="shared" ref="F577:H579" si="117">F578</f>
        <v>1338.124</v>
      </c>
      <c r="G577" s="19">
        <f t="shared" si="117"/>
        <v>1338.124</v>
      </c>
      <c r="H577" s="19">
        <f t="shared" si="117"/>
        <v>1132.259</v>
      </c>
    </row>
    <row r="578" spans="1:8" ht="48">
      <c r="A578" s="5" t="s">
        <v>325</v>
      </c>
      <c r="B578" s="5" t="s">
        <v>366</v>
      </c>
      <c r="C578" s="6" t="s">
        <v>536</v>
      </c>
      <c r="D578" s="6"/>
      <c r="E578" s="4" t="s">
        <v>537</v>
      </c>
      <c r="F578" s="20">
        <f t="shared" si="117"/>
        <v>1338.124</v>
      </c>
      <c r="G578" s="20">
        <f t="shared" si="117"/>
        <v>1338.124</v>
      </c>
      <c r="H578" s="20">
        <f t="shared" si="117"/>
        <v>1132.259</v>
      </c>
    </row>
    <row r="579" spans="1:8" ht="36">
      <c r="A579" s="5" t="s">
        <v>325</v>
      </c>
      <c r="B579" s="5" t="s">
        <v>366</v>
      </c>
      <c r="C579" s="6" t="s">
        <v>74</v>
      </c>
      <c r="D579" s="6"/>
      <c r="E579" s="4" t="s">
        <v>75</v>
      </c>
      <c r="F579" s="20">
        <f>F580</f>
        <v>1338.124</v>
      </c>
      <c r="G579" s="20">
        <f t="shared" si="117"/>
        <v>1338.124</v>
      </c>
      <c r="H579" s="20">
        <f t="shared" si="117"/>
        <v>1132.259</v>
      </c>
    </row>
    <row r="580" spans="1:8" ht="36">
      <c r="A580" s="5" t="s">
        <v>325</v>
      </c>
      <c r="B580" s="5" t="s">
        <v>366</v>
      </c>
      <c r="C580" s="6" t="s">
        <v>76</v>
      </c>
      <c r="D580" s="6"/>
      <c r="E580" s="4" t="s">
        <v>77</v>
      </c>
      <c r="F580" s="20">
        <f>F581</f>
        <v>1338.124</v>
      </c>
      <c r="G580" s="20">
        <f>G581</f>
        <v>1338.124</v>
      </c>
      <c r="H580" s="20">
        <f>H581</f>
        <v>1132.259</v>
      </c>
    </row>
    <row r="581" spans="1:8" ht="24">
      <c r="A581" s="5" t="s">
        <v>325</v>
      </c>
      <c r="B581" s="5" t="s">
        <v>366</v>
      </c>
      <c r="C581" s="6" t="s">
        <v>76</v>
      </c>
      <c r="D581" s="22" t="s">
        <v>65</v>
      </c>
      <c r="E581" s="23" t="s">
        <v>365</v>
      </c>
      <c r="F581" s="20">
        <v>1338.124</v>
      </c>
      <c r="G581" s="20">
        <v>1338.124</v>
      </c>
      <c r="H581" s="20">
        <v>1132.259</v>
      </c>
    </row>
    <row r="582" spans="1:8" ht="60">
      <c r="A582" s="17" t="s">
        <v>325</v>
      </c>
      <c r="B582" s="17" t="s">
        <v>366</v>
      </c>
      <c r="C582" s="14" t="s">
        <v>347</v>
      </c>
      <c r="D582" s="17"/>
      <c r="E582" s="18" t="s">
        <v>348</v>
      </c>
      <c r="F582" s="19">
        <f t="shared" ref="F582:H583" si="118">F583</f>
        <v>20666.900000000001</v>
      </c>
      <c r="G582" s="19">
        <f t="shared" si="118"/>
        <v>15776.8</v>
      </c>
      <c r="H582" s="19">
        <f t="shared" si="118"/>
        <v>10517.8</v>
      </c>
    </row>
    <row r="583" spans="1:8" ht="48">
      <c r="A583" s="5" t="s">
        <v>325</v>
      </c>
      <c r="B583" s="5" t="s">
        <v>366</v>
      </c>
      <c r="C583" s="6" t="s">
        <v>374</v>
      </c>
      <c r="D583" s="6"/>
      <c r="E583" s="4" t="s">
        <v>375</v>
      </c>
      <c r="F583" s="20">
        <f t="shared" si="118"/>
        <v>20666.900000000001</v>
      </c>
      <c r="G583" s="20">
        <f t="shared" si="118"/>
        <v>15776.8</v>
      </c>
      <c r="H583" s="20">
        <f t="shared" si="118"/>
        <v>10517.8</v>
      </c>
    </row>
    <row r="584" spans="1:8" ht="48">
      <c r="A584" s="5" t="s">
        <v>325</v>
      </c>
      <c r="B584" s="5" t="s">
        <v>366</v>
      </c>
      <c r="C584" s="6" t="s">
        <v>376</v>
      </c>
      <c r="D584" s="6"/>
      <c r="E584" s="4" t="s">
        <v>377</v>
      </c>
      <c r="F584" s="20">
        <f>F587+F585</f>
        <v>20666.900000000001</v>
      </c>
      <c r="G584" s="20">
        <f>G587+G585</f>
        <v>15776.8</v>
      </c>
      <c r="H584" s="20">
        <f>H587+H585</f>
        <v>10517.8</v>
      </c>
    </row>
    <row r="585" spans="1:8" ht="108">
      <c r="A585" s="5" t="s">
        <v>325</v>
      </c>
      <c r="B585" s="5" t="s">
        <v>366</v>
      </c>
      <c r="C585" s="33" t="s">
        <v>78</v>
      </c>
      <c r="D585" s="34"/>
      <c r="E585" s="30" t="s">
        <v>79</v>
      </c>
      <c r="F585" s="20">
        <f>F586</f>
        <v>2629.5</v>
      </c>
      <c r="G585" s="20">
        <f>G586</f>
        <v>7888.4</v>
      </c>
      <c r="H585" s="20">
        <f>H586</f>
        <v>5258.9</v>
      </c>
    </row>
    <row r="586" spans="1:8" ht="48">
      <c r="A586" s="5" t="s">
        <v>325</v>
      </c>
      <c r="B586" s="5" t="s">
        <v>366</v>
      </c>
      <c r="C586" s="33" t="s">
        <v>78</v>
      </c>
      <c r="D586" s="22">
        <v>400</v>
      </c>
      <c r="E586" s="4" t="s">
        <v>525</v>
      </c>
      <c r="F586" s="20">
        <v>2629.5</v>
      </c>
      <c r="G586" s="20">
        <v>7888.4</v>
      </c>
      <c r="H586" s="20">
        <v>5258.9</v>
      </c>
    </row>
    <row r="587" spans="1:8" ht="132">
      <c r="A587" s="5" t="s">
        <v>325</v>
      </c>
      <c r="B587" s="5" t="s">
        <v>366</v>
      </c>
      <c r="C587" s="33" t="s">
        <v>80</v>
      </c>
      <c r="D587" s="34"/>
      <c r="E587" s="30" t="s">
        <v>81</v>
      </c>
      <c r="F587" s="20">
        <f>F588</f>
        <v>18037.400000000001</v>
      </c>
      <c r="G587" s="20">
        <f>G588</f>
        <v>7888.4</v>
      </c>
      <c r="H587" s="20">
        <f>H588</f>
        <v>5258.9</v>
      </c>
    </row>
    <row r="588" spans="1:8" ht="48">
      <c r="A588" s="5" t="s">
        <v>325</v>
      </c>
      <c r="B588" s="5" t="s">
        <v>366</v>
      </c>
      <c r="C588" s="33" t="s">
        <v>80</v>
      </c>
      <c r="D588" s="22">
        <v>400</v>
      </c>
      <c r="E588" s="4" t="s">
        <v>525</v>
      </c>
      <c r="F588" s="20">
        <v>18037.400000000001</v>
      </c>
      <c r="G588" s="32">
        <v>7888.4</v>
      </c>
      <c r="H588" s="32">
        <v>5258.9</v>
      </c>
    </row>
    <row r="589" spans="1:8" ht="96">
      <c r="A589" s="5" t="s">
        <v>325</v>
      </c>
      <c r="B589" s="5" t="s">
        <v>366</v>
      </c>
      <c r="C589" s="37" t="s">
        <v>510</v>
      </c>
      <c r="D589" s="17"/>
      <c r="E589" s="18" t="s">
        <v>69</v>
      </c>
      <c r="F589" s="20">
        <f t="shared" ref="F589:H592" si="119">F590</f>
        <v>7876.4960000000001</v>
      </c>
      <c r="G589" s="20">
        <f t="shared" si="119"/>
        <v>0</v>
      </c>
      <c r="H589" s="20">
        <f t="shared" si="119"/>
        <v>0</v>
      </c>
    </row>
    <row r="590" spans="1:8" ht="84">
      <c r="A590" s="5" t="s">
        <v>325</v>
      </c>
      <c r="B590" s="5" t="s">
        <v>366</v>
      </c>
      <c r="C590" s="33" t="s">
        <v>512</v>
      </c>
      <c r="D590" s="5"/>
      <c r="E590" s="4" t="s">
        <v>513</v>
      </c>
      <c r="F590" s="20">
        <f t="shared" si="119"/>
        <v>7876.4960000000001</v>
      </c>
      <c r="G590" s="20">
        <f t="shared" si="119"/>
        <v>0</v>
      </c>
      <c r="H590" s="20">
        <f t="shared" si="119"/>
        <v>0</v>
      </c>
    </row>
    <row r="591" spans="1:8" ht="36">
      <c r="A591" s="5" t="s">
        <v>325</v>
      </c>
      <c r="B591" s="5" t="s">
        <v>366</v>
      </c>
      <c r="C591" s="65" t="s">
        <v>70</v>
      </c>
      <c r="D591" s="5"/>
      <c r="E591" s="4" t="s">
        <v>71</v>
      </c>
      <c r="F591" s="20">
        <f>F592</f>
        <v>7876.4960000000001</v>
      </c>
      <c r="G591" s="20">
        <f t="shared" si="119"/>
        <v>0</v>
      </c>
      <c r="H591" s="20">
        <f t="shared" si="119"/>
        <v>0</v>
      </c>
    </row>
    <row r="592" spans="1:8" ht="72">
      <c r="A592" s="5" t="s">
        <v>325</v>
      </c>
      <c r="B592" s="5" t="s">
        <v>366</v>
      </c>
      <c r="C592" s="33" t="s">
        <v>82</v>
      </c>
      <c r="D592" s="5"/>
      <c r="E592" s="4" t="s">
        <v>83</v>
      </c>
      <c r="F592" s="20">
        <f t="shared" si="119"/>
        <v>7876.4960000000001</v>
      </c>
      <c r="G592" s="20">
        <f t="shared" si="119"/>
        <v>0</v>
      </c>
      <c r="H592" s="20">
        <f t="shared" si="119"/>
        <v>0</v>
      </c>
    </row>
    <row r="593" spans="1:8" ht="48">
      <c r="A593" s="5" t="s">
        <v>325</v>
      </c>
      <c r="B593" s="5" t="s">
        <v>366</v>
      </c>
      <c r="C593" s="33" t="s">
        <v>82</v>
      </c>
      <c r="D593" s="5">
        <v>400</v>
      </c>
      <c r="E593" s="4" t="s">
        <v>525</v>
      </c>
      <c r="F593" s="20">
        <v>7876.4960000000001</v>
      </c>
      <c r="G593" s="20">
        <v>0</v>
      </c>
      <c r="H593" s="20">
        <v>0</v>
      </c>
    </row>
    <row r="594" spans="1:8" ht="24">
      <c r="A594" s="26">
        <v>10</v>
      </c>
      <c r="B594" s="13" t="s">
        <v>380</v>
      </c>
      <c r="C594" s="49"/>
      <c r="D594" s="26"/>
      <c r="E594" s="15" t="s">
        <v>84</v>
      </c>
      <c r="F594" s="16">
        <f>F595</f>
        <v>879.8</v>
      </c>
      <c r="G594" s="16">
        <f>G595</f>
        <v>879.8</v>
      </c>
      <c r="H594" s="16">
        <f>H595</f>
        <v>879.8</v>
      </c>
    </row>
    <row r="595" spans="1:8" ht="72">
      <c r="A595" s="17">
        <v>10</v>
      </c>
      <c r="B595" s="14" t="s">
        <v>380</v>
      </c>
      <c r="C595" s="14" t="s">
        <v>52</v>
      </c>
      <c r="D595" s="17"/>
      <c r="E595" s="18" t="s">
        <v>53</v>
      </c>
      <c r="F595" s="19">
        <f t="shared" ref="F595:H596" si="120">F596</f>
        <v>879.8</v>
      </c>
      <c r="G595" s="19">
        <f t="shared" si="120"/>
        <v>879.8</v>
      </c>
      <c r="H595" s="19">
        <f t="shared" si="120"/>
        <v>879.8</v>
      </c>
    </row>
    <row r="596" spans="1:8" ht="96">
      <c r="A596" s="5">
        <v>10</v>
      </c>
      <c r="B596" s="6" t="s">
        <v>380</v>
      </c>
      <c r="C596" s="6" t="s">
        <v>54</v>
      </c>
      <c r="D596" s="5"/>
      <c r="E596" s="4" t="s">
        <v>55</v>
      </c>
      <c r="F596" s="20">
        <f t="shared" si="120"/>
        <v>879.8</v>
      </c>
      <c r="G596" s="20">
        <f t="shared" si="120"/>
        <v>879.8</v>
      </c>
      <c r="H596" s="20">
        <f t="shared" si="120"/>
        <v>879.8</v>
      </c>
    </row>
    <row r="597" spans="1:8" ht="60">
      <c r="A597" s="5">
        <v>10</v>
      </c>
      <c r="B597" s="6" t="s">
        <v>380</v>
      </c>
      <c r="C597" s="6" t="s">
        <v>85</v>
      </c>
      <c r="D597" s="5"/>
      <c r="E597" s="4" t="s">
        <v>86</v>
      </c>
      <c r="F597" s="20">
        <f>F598+F600+F602</f>
        <v>879.8</v>
      </c>
      <c r="G597" s="20">
        <f>G598+G600+G602</f>
        <v>879.8</v>
      </c>
      <c r="H597" s="20">
        <f>H598+H600+H602</f>
        <v>879.8</v>
      </c>
    </row>
    <row r="598" spans="1:8" ht="60">
      <c r="A598" s="5">
        <v>10</v>
      </c>
      <c r="B598" s="6" t="s">
        <v>380</v>
      </c>
      <c r="C598" s="6" t="s">
        <v>87</v>
      </c>
      <c r="D598" s="5"/>
      <c r="E598" s="4" t="s">
        <v>88</v>
      </c>
      <c r="F598" s="20">
        <f>F599</f>
        <v>229.8</v>
      </c>
      <c r="G598" s="20">
        <f>G599</f>
        <v>229.8</v>
      </c>
      <c r="H598" s="20">
        <f>H599</f>
        <v>229.8</v>
      </c>
    </row>
    <row r="599" spans="1:8" ht="24">
      <c r="A599" s="5">
        <v>10</v>
      </c>
      <c r="B599" s="6" t="s">
        <v>380</v>
      </c>
      <c r="C599" s="6" t="s">
        <v>87</v>
      </c>
      <c r="D599" s="22" t="s">
        <v>65</v>
      </c>
      <c r="E599" s="23" t="s">
        <v>365</v>
      </c>
      <c r="F599" s="20">
        <v>229.8</v>
      </c>
      <c r="G599" s="20">
        <v>229.8</v>
      </c>
      <c r="H599" s="20">
        <v>229.8</v>
      </c>
    </row>
    <row r="600" spans="1:8" ht="84">
      <c r="A600" s="5">
        <v>10</v>
      </c>
      <c r="B600" s="6" t="s">
        <v>380</v>
      </c>
      <c r="C600" s="6" t="s">
        <v>89</v>
      </c>
      <c r="D600" s="5"/>
      <c r="E600" s="4" t="s">
        <v>90</v>
      </c>
      <c r="F600" s="20">
        <f>F601</f>
        <v>400</v>
      </c>
      <c r="G600" s="20">
        <f>G601</f>
        <v>400</v>
      </c>
      <c r="H600" s="20">
        <f>H601</f>
        <v>400</v>
      </c>
    </row>
    <row r="601" spans="1:8" ht="60">
      <c r="A601" s="5">
        <v>10</v>
      </c>
      <c r="B601" s="6" t="s">
        <v>380</v>
      </c>
      <c r="C601" s="6" t="s">
        <v>89</v>
      </c>
      <c r="D601" s="36" t="s">
        <v>402</v>
      </c>
      <c r="E601" s="23" t="s">
        <v>403</v>
      </c>
      <c r="F601" s="20">
        <v>400</v>
      </c>
      <c r="G601" s="20">
        <v>400</v>
      </c>
      <c r="H601" s="20">
        <v>400</v>
      </c>
    </row>
    <row r="602" spans="1:8" ht="96">
      <c r="A602" s="5">
        <v>10</v>
      </c>
      <c r="B602" s="6" t="s">
        <v>380</v>
      </c>
      <c r="C602" s="6" t="s">
        <v>91</v>
      </c>
      <c r="D602" s="5"/>
      <c r="E602" s="4" t="s">
        <v>92</v>
      </c>
      <c r="F602" s="20">
        <f>F603</f>
        <v>250</v>
      </c>
      <c r="G602" s="20">
        <f>G603</f>
        <v>250</v>
      </c>
      <c r="H602" s="20">
        <f>H603</f>
        <v>250</v>
      </c>
    </row>
    <row r="603" spans="1:8" ht="60">
      <c r="A603" s="5">
        <v>10</v>
      </c>
      <c r="B603" s="6" t="s">
        <v>380</v>
      </c>
      <c r="C603" s="6" t="s">
        <v>91</v>
      </c>
      <c r="D603" s="36" t="s">
        <v>402</v>
      </c>
      <c r="E603" s="23" t="s">
        <v>403</v>
      </c>
      <c r="F603" s="20">
        <v>250</v>
      </c>
      <c r="G603" s="20">
        <v>250</v>
      </c>
      <c r="H603" s="20">
        <v>250</v>
      </c>
    </row>
    <row r="604" spans="1:8" ht="24">
      <c r="A604" s="9" t="s">
        <v>326</v>
      </c>
      <c r="B604" s="9" t="s">
        <v>343</v>
      </c>
      <c r="C604" s="42"/>
      <c r="D604" s="9"/>
      <c r="E604" s="10" t="s">
        <v>93</v>
      </c>
      <c r="F604" s="11">
        <f>F605+F611+F631</f>
        <v>54985.486000000004</v>
      </c>
      <c r="G604" s="11">
        <f>G605+G611+G631</f>
        <v>53801.974000000002</v>
      </c>
      <c r="H604" s="11">
        <f>H605+H611+H631</f>
        <v>53801.974000000002</v>
      </c>
    </row>
    <row r="605" spans="1:8">
      <c r="A605" s="26">
        <v>11</v>
      </c>
      <c r="B605" s="13" t="s">
        <v>342</v>
      </c>
      <c r="C605" s="13"/>
      <c r="D605" s="26"/>
      <c r="E605" s="15" t="s">
        <v>94</v>
      </c>
      <c r="F605" s="16">
        <f t="shared" ref="F605:H609" si="121">F606</f>
        <v>2123.6559999999999</v>
      </c>
      <c r="G605" s="16">
        <f t="shared" si="121"/>
        <v>2123.6559999999999</v>
      </c>
      <c r="H605" s="16">
        <f t="shared" si="121"/>
        <v>2123.6559999999999</v>
      </c>
    </row>
    <row r="606" spans="1:8" ht="60">
      <c r="A606" s="6">
        <v>11</v>
      </c>
      <c r="B606" s="6" t="s">
        <v>342</v>
      </c>
      <c r="C606" s="14" t="s">
        <v>95</v>
      </c>
      <c r="D606" s="17"/>
      <c r="E606" s="18" t="s">
        <v>96</v>
      </c>
      <c r="F606" s="19">
        <f t="shared" si="121"/>
        <v>2123.6559999999999</v>
      </c>
      <c r="G606" s="19">
        <f t="shared" si="121"/>
        <v>2123.6559999999999</v>
      </c>
      <c r="H606" s="19">
        <f t="shared" si="121"/>
        <v>2123.6559999999999</v>
      </c>
    </row>
    <row r="607" spans="1:8" ht="60">
      <c r="A607" s="6">
        <v>11</v>
      </c>
      <c r="B607" s="6" t="s">
        <v>342</v>
      </c>
      <c r="C607" s="6" t="s">
        <v>97</v>
      </c>
      <c r="D607" s="5"/>
      <c r="E607" s="4" t="s">
        <v>98</v>
      </c>
      <c r="F607" s="20">
        <f t="shared" si="121"/>
        <v>2123.6559999999999</v>
      </c>
      <c r="G607" s="20">
        <f t="shared" si="121"/>
        <v>2123.6559999999999</v>
      </c>
      <c r="H607" s="20">
        <f t="shared" si="121"/>
        <v>2123.6559999999999</v>
      </c>
    </row>
    <row r="608" spans="1:8" ht="60">
      <c r="A608" s="6">
        <v>11</v>
      </c>
      <c r="B608" s="6" t="s">
        <v>342</v>
      </c>
      <c r="C608" s="6" t="s">
        <v>99</v>
      </c>
      <c r="D608" s="5"/>
      <c r="E608" s="4" t="s">
        <v>100</v>
      </c>
      <c r="F608" s="20">
        <f t="shared" si="121"/>
        <v>2123.6559999999999</v>
      </c>
      <c r="G608" s="20">
        <f t="shared" si="121"/>
        <v>2123.6559999999999</v>
      </c>
      <c r="H608" s="20">
        <f t="shared" si="121"/>
        <v>2123.6559999999999</v>
      </c>
    </row>
    <row r="609" spans="1:8" ht="84">
      <c r="A609" s="6">
        <v>11</v>
      </c>
      <c r="B609" s="6" t="s">
        <v>342</v>
      </c>
      <c r="C609" s="6" t="s">
        <v>101</v>
      </c>
      <c r="D609" s="5"/>
      <c r="E609" s="4" t="s">
        <v>102</v>
      </c>
      <c r="F609" s="20">
        <f t="shared" si="121"/>
        <v>2123.6559999999999</v>
      </c>
      <c r="G609" s="20">
        <f t="shared" si="121"/>
        <v>2123.6559999999999</v>
      </c>
      <c r="H609" s="20">
        <f t="shared" si="121"/>
        <v>2123.6559999999999</v>
      </c>
    </row>
    <row r="610" spans="1:8" ht="60">
      <c r="A610" s="6">
        <v>11</v>
      </c>
      <c r="B610" s="6" t="s">
        <v>342</v>
      </c>
      <c r="C610" s="6" t="s">
        <v>101</v>
      </c>
      <c r="D610" s="36" t="s">
        <v>402</v>
      </c>
      <c r="E610" s="23" t="s">
        <v>403</v>
      </c>
      <c r="F610" s="20">
        <v>2123.6559999999999</v>
      </c>
      <c r="G610" s="20">
        <v>2123.6559999999999</v>
      </c>
      <c r="H610" s="20">
        <v>2123.6559999999999</v>
      </c>
    </row>
    <row r="611" spans="1:8">
      <c r="A611" s="26" t="s">
        <v>326</v>
      </c>
      <c r="B611" s="26" t="s">
        <v>345</v>
      </c>
      <c r="C611" s="13"/>
      <c r="D611" s="26"/>
      <c r="E611" s="15" t="s">
        <v>103</v>
      </c>
      <c r="F611" s="16">
        <f>F612</f>
        <v>35256.038</v>
      </c>
      <c r="G611" s="16">
        <f t="shared" ref="G611:H611" si="122">G612</f>
        <v>34154.203000000001</v>
      </c>
      <c r="H611" s="16">
        <f t="shared" si="122"/>
        <v>34154.203000000001</v>
      </c>
    </row>
    <row r="612" spans="1:8" ht="60">
      <c r="A612" s="17" t="s">
        <v>326</v>
      </c>
      <c r="B612" s="17" t="s">
        <v>345</v>
      </c>
      <c r="C612" s="14" t="s">
        <v>95</v>
      </c>
      <c r="D612" s="17"/>
      <c r="E612" s="18" t="s">
        <v>96</v>
      </c>
      <c r="F612" s="19">
        <f>F613+F625</f>
        <v>35256.038</v>
      </c>
      <c r="G612" s="19">
        <f>G613+G625</f>
        <v>34154.203000000001</v>
      </c>
      <c r="H612" s="19">
        <f>H613+H625</f>
        <v>34154.203000000001</v>
      </c>
    </row>
    <row r="613" spans="1:8" ht="48">
      <c r="A613" s="5" t="s">
        <v>326</v>
      </c>
      <c r="B613" s="5" t="s">
        <v>345</v>
      </c>
      <c r="C613" s="6" t="s">
        <v>104</v>
      </c>
      <c r="D613" s="5"/>
      <c r="E613" s="4" t="s">
        <v>105</v>
      </c>
      <c r="F613" s="20">
        <f>F614</f>
        <v>32310.838000000003</v>
      </c>
      <c r="G613" s="20">
        <f t="shared" ref="G613:H613" si="123">G614</f>
        <v>31209.003000000001</v>
      </c>
      <c r="H613" s="20">
        <f t="shared" si="123"/>
        <v>31209.003000000001</v>
      </c>
    </row>
    <row r="614" spans="1:8" ht="156">
      <c r="A614" s="5" t="s">
        <v>326</v>
      </c>
      <c r="B614" s="5" t="s">
        <v>345</v>
      </c>
      <c r="C614" s="6" t="s">
        <v>106</v>
      </c>
      <c r="D614" s="5"/>
      <c r="E614" s="4" t="s">
        <v>107</v>
      </c>
      <c r="F614" s="20">
        <f>F615+F617+F619+F623</f>
        <v>32310.838000000003</v>
      </c>
      <c r="G614" s="20">
        <f t="shared" ref="G614:H614" si="124">G615+G617+G619+G623</f>
        <v>31209.003000000001</v>
      </c>
      <c r="H614" s="20">
        <f t="shared" si="124"/>
        <v>31209.003000000001</v>
      </c>
    </row>
    <row r="615" spans="1:8" ht="126.6" customHeight="1">
      <c r="A615" s="5" t="s">
        <v>326</v>
      </c>
      <c r="B615" s="5" t="s">
        <v>345</v>
      </c>
      <c r="C615" s="6" t="s">
        <v>108</v>
      </c>
      <c r="D615" s="5"/>
      <c r="E615" s="4" t="s">
        <v>109</v>
      </c>
      <c r="F615" s="20">
        <f>F616</f>
        <v>2832.2550000000001</v>
      </c>
      <c r="G615" s="20">
        <f>G616</f>
        <v>3000</v>
      </c>
      <c r="H615" s="20">
        <f>H616</f>
        <v>3000</v>
      </c>
    </row>
    <row r="616" spans="1:8" ht="36.6" customHeight="1">
      <c r="A616" s="5" t="s">
        <v>326</v>
      </c>
      <c r="B616" s="5" t="s">
        <v>345</v>
      </c>
      <c r="C616" s="6" t="s">
        <v>108</v>
      </c>
      <c r="D616" s="22" t="s">
        <v>363</v>
      </c>
      <c r="E616" s="23" t="s">
        <v>364</v>
      </c>
      <c r="F616" s="20">
        <v>2832.2550000000001</v>
      </c>
      <c r="G616" s="20">
        <v>3000</v>
      </c>
      <c r="H616" s="20">
        <v>3000</v>
      </c>
    </row>
    <row r="617" spans="1:8" ht="34.9" customHeight="1">
      <c r="A617" s="5" t="s">
        <v>326</v>
      </c>
      <c r="B617" s="5" t="s">
        <v>345</v>
      </c>
      <c r="C617" s="6" t="s">
        <v>110</v>
      </c>
      <c r="D617" s="5"/>
      <c r="E617" s="4" t="s">
        <v>111</v>
      </c>
      <c r="F617" s="20">
        <f>F618</f>
        <v>3065.2</v>
      </c>
      <c r="G617" s="20">
        <f>G618</f>
        <v>3065.2</v>
      </c>
      <c r="H617" s="20">
        <f>H618</f>
        <v>3065.2</v>
      </c>
    </row>
    <row r="618" spans="1:8" ht="120">
      <c r="A618" s="5" t="s">
        <v>326</v>
      </c>
      <c r="B618" s="5" t="s">
        <v>345</v>
      </c>
      <c r="C618" s="6" t="s">
        <v>110</v>
      </c>
      <c r="D618" s="22" t="s">
        <v>355</v>
      </c>
      <c r="E618" s="23" t="s">
        <v>356</v>
      </c>
      <c r="F618" s="20">
        <v>3065.2</v>
      </c>
      <c r="G618" s="20">
        <v>3065.2</v>
      </c>
      <c r="H618" s="20">
        <v>3065.2</v>
      </c>
    </row>
    <row r="619" spans="1:8" ht="24">
      <c r="A619" s="5" t="s">
        <v>326</v>
      </c>
      <c r="B619" s="5" t="s">
        <v>345</v>
      </c>
      <c r="C619" s="6" t="s">
        <v>276</v>
      </c>
      <c r="D619" s="5"/>
      <c r="E619" s="4" t="s">
        <v>277</v>
      </c>
      <c r="F619" s="20">
        <f>F620+F621+F622</f>
        <v>25143.803</v>
      </c>
      <c r="G619" s="20">
        <f t="shared" ref="G619:H619" si="125">G620+G621+G622</f>
        <v>25143.803</v>
      </c>
      <c r="H619" s="20">
        <f t="shared" si="125"/>
        <v>25143.803</v>
      </c>
    </row>
    <row r="620" spans="1:8" ht="120">
      <c r="A620" s="5" t="s">
        <v>326</v>
      </c>
      <c r="B620" s="5" t="s">
        <v>345</v>
      </c>
      <c r="C620" s="6" t="s">
        <v>276</v>
      </c>
      <c r="D620" s="22" t="s">
        <v>355</v>
      </c>
      <c r="E620" s="23" t="s">
        <v>356</v>
      </c>
      <c r="F620" s="20">
        <v>19315.828000000001</v>
      </c>
      <c r="G620" s="20">
        <v>19315.828000000001</v>
      </c>
      <c r="H620" s="20">
        <v>19315.828000000001</v>
      </c>
    </row>
    <row r="621" spans="1:8" ht="39" customHeight="1">
      <c r="A621" s="5" t="s">
        <v>326</v>
      </c>
      <c r="B621" s="5" t="s">
        <v>345</v>
      </c>
      <c r="C621" s="6" t="s">
        <v>276</v>
      </c>
      <c r="D621" s="22" t="s">
        <v>363</v>
      </c>
      <c r="E621" s="23" t="s">
        <v>364</v>
      </c>
      <c r="F621" s="20">
        <v>5823.5</v>
      </c>
      <c r="G621" s="20">
        <v>5823.5</v>
      </c>
      <c r="H621" s="20">
        <v>5823.5</v>
      </c>
    </row>
    <row r="622" spans="1:8" ht="24">
      <c r="A622" s="5" t="s">
        <v>326</v>
      </c>
      <c r="B622" s="5" t="s">
        <v>345</v>
      </c>
      <c r="C622" s="6" t="s">
        <v>276</v>
      </c>
      <c r="D622" s="5" t="s">
        <v>394</v>
      </c>
      <c r="E622" s="4" t="s">
        <v>387</v>
      </c>
      <c r="F622" s="20">
        <v>4.4749999999999996</v>
      </c>
      <c r="G622" s="20">
        <v>4.4749999999999996</v>
      </c>
      <c r="H622" s="20">
        <v>4.4749999999999996</v>
      </c>
    </row>
    <row r="623" spans="1:8" ht="60">
      <c r="A623" s="5" t="s">
        <v>326</v>
      </c>
      <c r="B623" s="5" t="s">
        <v>345</v>
      </c>
      <c r="C623" s="6" t="s">
        <v>613</v>
      </c>
      <c r="D623" s="22"/>
      <c r="E623" s="23" t="s">
        <v>612</v>
      </c>
      <c r="F623" s="20">
        <f>F624</f>
        <v>1269.58</v>
      </c>
      <c r="G623" s="20">
        <f>G624</f>
        <v>0</v>
      </c>
      <c r="H623" s="20">
        <f>H624</f>
        <v>0</v>
      </c>
    </row>
    <row r="624" spans="1:8" ht="39" customHeight="1">
      <c r="A624" s="5" t="s">
        <v>326</v>
      </c>
      <c r="B624" s="5" t="s">
        <v>345</v>
      </c>
      <c r="C624" s="6" t="s">
        <v>613</v>
      </c>
      <c r="D624" s="22" t="s">
        <v>363</v>
      </c>
      <c r="E624" s="23" t="s">
        <v>364</v>
      </c>
      <c r="F624" s="20">
        <v>1269.58</v>
      </c>
      <c r="G624" s="20">
        <v>0</v>
      </c>
      <c r="H624" s="20">
        <v>0</v>
      </c>
    </row>
    <row r="625" spans="1:8" ht="60">
      <c r="A625" s="5" t="s">
        <v>326</v>
      </c>
      <c r="B625" s="5" t="s">
        <v>345</v>
      </c>
      <c r="C625" s="6" t="s">
        <v>97</v>
      </c>
      <c r="D625" s="5"/>
      <c r="E625" s="4" t="s">
        <v>98</v>
      </c>
      <c r="F625" s="20">
        <f>F626</f>
        <v>2945.2</v>
      </c>
      <c r="G625" s="20">
        <f t="shared" ref="G625:H625" si="126">G626</f>
        <v>2945.2</v>
      </c>
      <c r="H625" s="20">
        <f t="shared" si="126"/>
        <v>2945.2</v>
      </c>
    </row>
    <row r="626" spans="1:8" ht="60">
      <c r="A626" s="5" t="s">
        <v>326</v>
      </c>
      <c r="B626" s="5" t="s">
        <v>345</v>
      </c>
      <c r="C626" s="6" t="s">
        <v>99</v>
      </c>
      <c r="D626" s="5"/>
      <c r="E626" s="4" t="s">
        <v>100</v>
      </c>
      <c r="F626" s="20">
        <f>F627+F629</f>
        <v>2945.2</v>
      </c>
      <c r="G626" s="20">
        <f>G627+G629</f>
        <v>2945.2</v>
      </c>
      <c r="H626" s="20">
        <f>H627+H629</f>
        <v>2945.2</v>
      </c>
    </row>
    <row r="627" spans="1:8" ht="72">
      <c r="A627" s="5" t="s">
        <v>326</v>
      </c>
      <c r="B627" s="5" t="s">
        <v>345</v>
      </c>
      <c r="C627" s="6" t="s">
        <v>250</v>
      </c>
      <c r="D627" s="5"/>
      <c r="E627" s="4" t="s">
        <v>251</v>
      </c>
      <c r="F627" s="20">
        <f t="shared" ref="F627:H627" si="127">F628</f>
        <v>2705.2</v>
      </c>
      <c r="G627" s="20">
        <f t="shared" si="127"/>
        <v>2705.2</v>
      </c>
      <c r="H627" s="20">
        <f t="shared" si="127"/>
        <v>2705.2</v>
      </c>
    </row>
    <row r="628" spans="1:8" ht="60">
      <c r="A628" s="5" t="s">
        <v>326</v>
      </c>
      <c r="B628" s="5" t="s">
        <v>345</v>
      </c>
      <c r="C628" s="6" t="s">
        <v>250</v>
      </c>
      <c r="D628" s="36" t="s">
        <v>402</v>
      </c>
      <c r="E628" s="23" t="s">
        <v>403</v>
      </c>
      <c r="F628" s="20">
        <v>2705.2</v>
      </c>
      <c r="G628" s="20">
        <v>2705.2</v>
      </c>
      <c r="H628" s="20">
        <v>2705.2</v>
      </c>
    </row>
    <row r="629" spans="1:8" ht="60">
      <c r="A629" s="5" t="s">
        <v>326</v>
      </c>
      <c r="B629" s="5" t="s">
        <v>345</v>
      </c>
      <c r="C629" s="6" t="s">
        <v>112</v>
      </c>
      <c r="D629" s="5"/>
      <c r="E629" s="4" t="s">
        <v>113</v>
      </c>
      <c r="F629" s="20">
        <f>F630</f>
        <v>240</v>
      </c>
      <c r="G629" s="20">
        <f>G630</f>
        <v>240</v>
      </c>
      <c r="H629" s="20">
        <f>H630</f>
        <v>240</v>
      </c>
    </row>
    <row r="630" spans="1:8" ht="36" customHeight="1">
      <c r="A630" s="5" t="s">
        <v>326</v>
      </c>
      <c r="B630" s="5" t="s">
        <v>345</v>
      </c>
      <c r="C630" s="6" t="s">
        <v>112</v>
      </c>
      <c r="D630" s="22" t="s">
        <v>363</v>
      </c>
      <c r="E630" s="23" t="s">
        <v>364</v>
      </c>
      <c r="F630" s="20">
        <v>240</v>
      </c>
      <c r="G630" s="20">
        <v>240</v>
      </c>
      <c r="H630" s="20">
        <v>240</v>
      </c>
    </row>
    <row r="631" spans="1:8" ht="24">
      <c r="A631" s="13">
        <v>11</v>
      </c>
      <c r="B631" s="13" t="s">
        <v>361</v>
      </c>
      <c r="C631" s="13"/>
      <c r="D631" s="26"/>
      <c r="E631" s="15" t="s">
        <v>114</v>
      </c>
      <c r="F631" s="16">
        <f>F632+F639</f>
        <v>17605.792000000001</v>
      </c>
      <c r="G631" s="16">
        <f t="shared" ref="G631:H631" si="128">G632+G639</f>
        <v>17524.114999999998</v>
      </c>
      <c r="H631" s="16">
        <f t="shared" si="128"/>
        <v>17524.114999999998</v>
      </c>
    </row>
    <row r="632" spans="1:8" ht="60">
      <c r="A632" s="6">
        <v>11</v>
      </c>
      <c r="B632" s="6" t="s">
        <v>361</v>
      </c>
      <c r="C632" s="14" t="s">
        <v>583</v>
      </c>
      <c r="D632" s="17"/>
      <c r="E632" s="18" t="s">
        <v>584</v>
      </c>
      <c r="F632" s="19">
        <f t="shared" ref="F632:H633" si="129">F633</f>
        <v>12099.992</v>
      </c>
      <c r="G632" s="19">
        <f t="shared" si="129"/>
        <v>12099.992</v>
      </c>
      <c r="H632" s="19">
        <f t="shared" si="129"/>
        <v>12099.992</v>
      </c>
    </row>
    <row r="633" spans="1:8" ht="36">
      <c r="A633" s="6">
        <v>11</v>
      </c>
      <c r="B633" s="6" t="s">
        <v>361</v>
      </c>
      <c r="C633" s="6" t="s">
        <v>3</v>
      </c>
      <c r="D633" s="5"/>
      <c r="E633" s="4" t="s">
        <v>4</v>
      </c>
      <c r="F633" s="20">
        <f>F634</f>
        <v>12099.992</v>
      </c>
      <c r="G633" s="20">
        <f t="shared" si="129"/>
        <v>12099.992</v>
      </c>
      <c r="H633" s="20">
        <f t="shared" si="129"/>
        <v>12099.992</v>
      </c>
    </row>
    <row r="634" spans="1:8" ht="72.599999999999994" customHeight="1">
      <c r="A634" s="6">
        <v>11</v>
      </c>
      <c r="B634" s="6" t="s">
        <v>361</v>
      </c>
      <c r="C634" s="6" t="s">
        <v>5</v>
      </c>
      <c r="D634" s="5"/>
      <c r="E634" s="4" t="s">
        <v>6</v>
      </c>
      <c r="F634" s="20">
        <f>F635+F637</f>
        <v>12099.992</v>
      </c>
      <c r="G634" s="20">
        <f t="shared" ref="G634:H634" si="130">G635+G637</f>
        <v>12099.992</v>
      </c>
      <c r="H634" s="20">
        <f t="shared" si="130"/>
        <v>12099.992</v>
      </c>
    </row>
    <row r="635" spans="1:8" ht="72">
      <c r="A635" s="6">
        <v>11</v>
      </c>
      <c r="B635" s="6" t="s">
        <v>361</v>
      </c>
      <c r="C635" s="6" t="s">
        <v>7</v>
      </c>
      <c r="D635" s="5"/>
      <c r="E635" s="4" t="s">
        <v>8</v>
      </c>
      <c r="F635" s="20">
        <f>F636</f>
        <v>2860.8679999999999</v>
      </c>
      <c r="G635" s="20">
        <f>G636</f>
        <v>2860.8679999999999</v>
      </c>
      <c r="H635" s="20">
        <f>H636</f>
        <v>2860.8679999999999</v>
      </c>
    </row>
    <row r="636" spans="1:8" ht="60">
      <c r="A636" s="6">
        <v>11</v>
      </c>
      <c r="B636" s="6" t="s">
        <v>361</v>
      </c>
      <c r="C636" s="6" t="s">
        <v>7</v>
      </c>
      <c r="D636" s="22" t="s">
        <v>402</v>
      </c>
      <c r="E636" s="23" t="s">
        <v>403</v>
      </c>
      <c r="F636" s="20">
        <v>2860.8679999999999</v>
      </c>
      <c r="G636" s="20">
        <v>2860.8679999999999</v>
      </c>
      <c r="H636" s="20">
        <v>2860.8679999999999</v>
      </c>
    </row>
    <row r="637" spans="1:8" ht="72">
      <c r="A637" s="6">
        <v>11</v>
      </c>
      <c r="B637" s="6" t="s">
        <v>361</v>
      </c>
      <c r="C637" s="6" t="s">
        <v>252</v>
      </c>
      <c r="D637" s="5"/>
      <c r="E637" s="47" t="s">
        <v>253</v>
      </c>
      <c r="F637" s="20">
        <f t="shared" ref="F637:H637" si="131">F638</f>
        <v>9239.1239999999998</v>
      </c>
      <c r="G637" s="20">
        <f t="shared" si="131"/>
        <v>9239.1239999999998</v>
      </c>
      <c r="H637" s="20">
        <f t="shared" si="131"/>
        <v>9239.1239999999998</v>
      </c>
    </row>
    <row r="638" spans="1:8" ht="60">
      <c r="A638" s="6">
        <v>11</v>
      </c>
      <c r="B638" s="6" t="s">
        <v>361</v>
      </c>
      <c r="C638" s="6" t="s">
        <v>252</v>
      </c>
      <c r="D638" s="36" t="s">
        <v>402</v>
      </c>
      <c r="E638" s="23" t="s">
        <v>403</v>
      </c>
      <c r="F638" s="20">
        <v>9239.1239999999998</v>
      </c>
      <c r="G638" s="20">
        <v>9239.1239999999998</v>
      </c>
      <c r="H638" s="20">
        <v>9239.1239999999998</v>
      </c>
    </row>
    <row r="639" spans="1:8" ht="60">
      <c r="A639" s="6">
        <v>11</v>
      </c>
      <c r="B639" s="6" t="s">
        <v>361</v>
      </c>
      <c r="C639" s="14" t="s">
        <v>95</v>
      </c>
      <c r="D639" s="17"/>
      <c r="E639" s="18" t="s">
        <v>96</v>
      </c>
      <c r="F639" s="19">
        <f>F640</f>
        <v>5505.7999999999993</v>
      </c>
      <c r="G639" s="19">
        <f>G640</f>
        <v>5424.1229999999996</v>
      </c>
      <c r="H639" s="19">
        <f>H640</f>
        <v>5424.1229999999996</v>
      </c>
    </row>
    <row r="640" spans="1:8" ht="60">
      <c r="A640" s="6">
        <v>11</v>
      </c>
      <c r="B640" s="6" t="s">
        <v>361</v>
      </c>
      <c r="C640" s="6" t="s">
        <v>97</v>
      </c>
      <c r="D640" s="5"/>
      <c r="E640" s="4" t="s">
        <v>98</v>
      </c>
      <c r="F640" s="20">
        <f>F641+F644</f>
        <v>5505.7999999999993</v>
      </c>
      <c r="G640" s="20">
        <f t="shared" ref="G640:H640" si="132">G641+G644</f>
        <v>5424.1229999999996</v>
      </c>
      <c r="H640" s="20">
        <f t="shared" si="132"/>
        <v>5424.1229999999996</v>
      </c>
    </row>
    <row r="641" spans="1:8" ht="60">
      <c r="A641" s="6">
        <v>11</v>
      </c>
      <c r="B641" s="6" t="s">
        <v>361</v>
      </c>
      <c r="C641" s="6" t="s">
        <v>99</v>
      </c>
      <c r="D641" s="5"/>
      <c r="E641" s="4" t="s">
        <v>100</v>
      </c>
      <c r="F641" s="20">
        <f t="shared" ref="F641:H642" si="133">F642</f>
        <v>5424.1229999999996</v>
      </c>
      <c r="G641" s="20">
        <f t="shared" si="133"/>
        <v>5424.1229999999996</v>
      </c>
      <c r="H641" s="20">
        <f t="shared" si="133"/>
        <v>5424.1229999999996</v>
      </c>
    </row>
    <row r="642" spans="1:8" ht="84">
      <c r="A642" s="6">
        <v>11</v>
      </c>
      <c r="B642" s="6" t="s">
        <v>361</v>
      </c>
      <c r="C642" s="6" t="s">
        <v>101</v>
      </c>
      <c r="D642" s="5"/>
      <c r="E642" s="4" t="s">
        <v>102</v>
      </c>
      <c r="F642" s="20">
        <f t="shared" si="133"/>
        <v>5424.1229999999996</v>
      </c>
      <c r="G642" s="20">
        <f t="shared" si="133"/>
        <v>5424.1229999999996</v>
      </c>
      <c r="H642" s="20">
        <f t="shared" si="133"/>
        <v>5424.1229999999996</v>
      </c>
    </row>
    <row r="643" spans="1:8" ht="60">
      <c r="A643" s="6">
        <v>11</v>
      </c>
      <c r="B643" s="6" t="s">
        <v>361</v>
      </c>
      <c r="C643" s="6" t="s">
        <v>101</v>
      </c>
      <c r="D643" s="36" t="s">
        <v>402</v>
      </c>
      <c r="E643" s="23" t="s">
        <v>403</v>
      </c>
      <c r="F643" s="20">
        <v>5424.1229999999996</v>
      </c>
      <c r="G643" s="20">
        <v>5424.1229999999996</v>
      </c>
      <c r="H643" s="20">
        <v>5424.1229999999996</v>
      </c>
    </row>
    <row r="644" spans="1:8" ht="36">
      <c r="A644" s="6">
        <v>11</v>
      </c>
      <c r="B644" s="6" t="s">
        <v>361</v>
      </c>
      <c r="C644" s="6" t="s">
        <v>642</v>
      </c>
      <c r="D644" s="5"/>
      <c r="E644" s="4" t="s">
        <v>643</v>
      </c>
      <c r="F644" s="20">
        <f t="shared" ref="F644:H645" si="134">F645</f>
        <v>81.677000000000007</v>
      </c>
      <c r="G644" s="20">
        <f t="shared" si="134"/>
        <v>0</v>
      </c>
      <c r="H644" s="20">
        <f t="shared" si="134"/>
        <v>0</v>
      </c>
    </row>
    <row r="645" spans="1:8" ht="79.900000000000006" customHeight="1">
      <c r="A645" s="6">
        <v>11</v>
      </c>
      <c r="B645" s="6" t="s">
        <v>361</v>
      </c>
      <c r="C645" s="6" t="s">
        <v>644</v>
      </c>
      <c r="D645" s="5"/>
      <c r="E645" s="47" t="s">
        <v>653</v>
      </c>
      <c r="F645" s="20">
        <f t="shared" si="134"/>
        <v>81.677000000000007</v>
      </c>
      <c r="G645" s="20">
        <f t="shared" si="134"/>
        <v>0</v>
      </c>
      <c r="H645" s="20">
        <f t="shared" si="134"/>
        <v>0</v>
      </c>
    </row>
    <row r="646" spans="1:8" ht="60">
      <c r="A646" s="6">
        <v>11</v>
      </c>
      <c r="B646" s="6" t="s">
        <v>361</v>
      </c>
      <c r="C646" s="6" t="s">
        <v>644</v>
      </c>
      <c r="D646" s="22" t="s">
        <v>402</v>
      </c>
      <c r="E646" s="23" t="s">
        <v>403</v>
      </c>
      <c r="F646" s="20">
        <v>81.677000000000007</v>
      </c>
      <c r="G646" s="20">
        <v>0</v>
      </c>
      <c r="H646" s="20">
        <v>0</v>
      </c>
    </row>
    <row r="647" spans="1:8">
      <c r="A647" s="9" t="s">
        <v>327</v>
      </c>
      <c r="B647" s="9" t="s">
        <v>343</v>
      </c>
      <c r="C647" s="42"/>
      <c r="D647" s="9"/>
      <c r="E647" s="9" t="s">
        <v>115</v>
      </c>
      <c r="F647" s="11">
        <f t="shared" ref="F647:H650" si="135">F648</f>
        <v>4976.84</v>
      </c>
      <c r="G647" s="11">
        <f t="shared" si="135"/>
        <v>5227.84</v>
      </c>
      <c r="H647" s="11">
        <f t="shared" si="135"/>
        <v>5227.84</v>
      </c>
    </row>
    <row r="648" spans="1:8" ht="36">
      <c r="A648" s="15" t="s">
        <v>327</v>
      </c>
      <c r="B648" s="15" t="s">
        <v>366</v>
      </c>
      <c r="C648" s="68"/>
      <c r="D648" s="15"/>
      <c r="E648" s="15" t="s">
        <v>116</v>
      </c>
      <c r="F648" s="69">
        <f t="shared" si="135"/>
        <v>4976.84</v>
      </c>
      <c r="G648" s="69">
        <f t="shared" si="135"/>
        <v>5227.84</v>
      </c>
      <c r="H648" s="69">
        <f t="shared" si="135"/>
        <v>5227.84</v>
      </c>
    </row>
    <row r="649" spans="1:8" ht="72">
      <c r="A649" s="17" t="s">
        <v>327</v>
      </c>
      <c r="B649" s="17" t="s">
        <v>366</v>
      </c>
      <c r="C649" s="14" t="s">
        <v>52</v>
      </c>
      <c r="D649" s="17"/>
      <c r="E649" s="18" t="s">
        <v>53</v>
      </c>
      <c r="F649" s="19">
        <f t="shared" si="135"/>
        <v>4976.84</v>
      </c>
      <c r="G649" s="19">
        <f t="shared" si="135"/>
        <v>5227.84</v>
      </c>
      <c r="H649" s="19">
        <f t="shared" si="135"/>
        <v>5227.84</v>
      </c>
    </row>
    <row r="650" spans="1:8" ht="96">
      <c r="A650" s="5" t="s">
        <v>327</v>
      </c>
      <c r="B650" s="5" t="s">
        <v>366</v>
      </c>
      <c r="C650" s="6" t="s">
        <v>54</v>
      </c>
      <c r="D650" s="5"/>
      <c r="E650" s="4" t="s">
        <v>55</v>
      </c>
      <c r="F650" s="20">
        <f t="shared" si="135"/>
        <v>4976.84</v>
      </c>
      <c r="G650" s="20">
        <f t="shared" si="135"/>
        <v>5227.84</v>
      </c>
      <c r="H650" s="20">
        <f t="shared" si="135"/>
        <v>5227.84</v>
      </c>
    </row>
    <row r="651" spans="1:8" ht="105.6" customHeight="1">
      <c r="A651" s="5" t="s">
        <v>327</v>
      </c>
      <c r="B651" s="5" t="s">
        <v>366</v>
      </c>
      <c r="C651" s="6" t="s">
        <v>117</v>
      </c>
      <c r="D651" s="5"/>
      <c r="E651" s="4" t="s">
        <v>118</v>
      </c>
      <c r="F651" s="20">
        <f>F652+F654+F656</f>
        <v>4976.84</v>
      </c>
      <c r="G651" s="20">
        <f t="shared" ref="G651:H651" si="136">G652+G654+G656</f>
        <v>5227.84</v>
      </c>
      <c r="H651" s="20">
        <f t="shared" si="136"/>
        <v>5227.84</v>
      </c>
    </row>
    <row r="652" spans="1:8" ht="36">
      <c r="A652" s="5" t="s">
        <v>327</v>
      </c>
      <c r="B652" s="5" t="s">
        <v>366</v>
      </c>
      <c r="C652" s="6" t="s">
        <v>119</v>
      </c>
      <c r="D652" s="5"/>
      <c r="E652" s="70" t="s">
        <v>734</v>
      </c>
      <c r="F652" s="20">
        <f>F653</f>
        <v>3083.58</v>
      </c>
      <c r="G652" s="20">
        <f>G653</f>
        <v>3083.58</v>
      </c>
      <c r="H652" s="20">
        <f>H653</f>
        <v>3083.58</v>
      </c>
    </row>
    <row r="653" spans="1:8" ht="60">
      <c r="A653" s="5" t="s">
        <v>327</v>
      </c>
      <c r="B653" s="5" t="s">
        <v>366</v>
      </c>
      <c r="C653" s="6" t="s">
        <v>119</v>
      </c>
      <c r="D653" s="36" t="s">
        <v>402</v>
      </c>
      <c r="E653" s="23" t="s">
        <v>403</v>
      </c>
      <c r="F653" s="20">
        <v>3083.58</v>
      </c>
      <c r="G653" s="20">
        <v>3083.58</v>
      </c>
      <c r="H653" s="20">
        <v>3083.58</v>
      </c>
    </row>
    <row r="654" spans="1:8" ht="84">
      <c r="A654" s="5" t="s">
        <v>327</v>
      </c>
      <c r="B654" s="5" t="s">
        <v>366</v>
      </c>
      <c r="C654" s="6" t="s">
        <v>120</v>
      </c>
      <c r="D654" s="5"/>
      <c r="E654" s="4" t="s">
        <v>121</v>
      </c>
      <c r="F654" s="20">
        <f>F655</f>
        <v>1393.26</v>
      </c>
      <c r="G654" s="20">
        <f t="shared" ref="G654:H654" si="137">G655</f>
        <v>1644.26</v>
      </c>
      <c r="H654" s="20">
        <f t="shared" si="137"/>
        <v>1644.26</v>
      </c>
    </row>
    <row r="655" spans="1:8" ht="36.6" customHeight="1">
      <c r="A655" s="5" t="s">
        <v>327</v>
      </c>
      <c r="B655" s="5" t="s">
        <v>366</v>
      </c>
      <c r="C655" s="6" t="s">
        <v>120</v>
      </c>
      <c r="D655" s="22" t="s">
        <v>363</v>
      </c>
      <c r="E655" s="23" t="s">
        <v>364</v>
      </c>
      <c r="F655" s="20">
        <v>1393.26</v>
      </c>
      <c r="G655" s="20">
        <v>1644.26</v>
      </c>
      <c r="H655" s="20">
        <v>1644.26</v>
      </c>
    </row>
    <row r="656" spans="1:8" ht="58.9" customHeight="1">
      <c r="A656" s="5" t="s">
        <v>327</v>
      </c>
      <c r="B656" s="5" t="s">
        <v>366</v>
      </c>
      <c r="C656" s="6" t="s">
        <v>735</v>
      </c>
      <c r="D656" s="36"/>
      <c r="E656" s="23" t="s">
        <v>745</v>
      </c>
      <c r="F656" s="20">
        <f>F657</f>
        <v>500</v>
      </c>
      <c r="G656" s="20">
        <f t="shared" ref="G656:H656" si="138">G657</f>
        <v>500</v>
      </c>
      <c r="H656" s="20">
        <f t="shared" si="138"/>
        <v>500</v>
      </c>
    </row>
    <row r="657" spans="1:8" ht="60">
      <c r="A657" s="5" t="s">
        <v>327</v>
      </c>
      <c r="B657" s="5" t="s">
        <v>366</v>
      </c>
      <c r="C657" s="6" t="s">
        <v>735</v>
      </c>
      <c r="D657" s="36" t="s">
        <v>402</v>
      </c>
      <c r="E657" s="23" t="s">
        <v>403</v>
      </c>
      <c r="F657" s="20">
        <v>500</v>
      </c>
      <c r="G657" s="20">
        <v>500</v>
      </c>
      <c r="H657" s="20">
        <v>500</v>
      </c>
    </row>
    <row r="658" spans="1:8" ht="36">
      <c r="A658" s="9" t="s">
        <v>388</v>
      </c>
      <c r="B658" s="9" t="s">
        <v>343</v>
      </c>
      <c r="C658" s="42"/>
      <c r="D658" s="9"/>
      <c r="E658" s="10" t="s">
        <v>146</v>
      </c>
      <c r="F658" s="11">
        <f t="shared" ref="F658:H662" si="139">F659</f>
        <v>24.085000000000001</v>
      </c>
      <c r="G658" s="11">
        <f t="shared" si="139"/>
        <v>11.417999999999999</v>
      </c>
      <c r="H658" s="11">
        <f t="shared" si="139"/>
        <v>0</v>
      </c>
    </row>
    <row r="659" spans="1:8" ht="48">
      <c r="A659" s="26" t="s">
        <v>388</v>
      </c>
      <c r="B659" s="26" t="s">
        <v>342</v>
      </c>
      <c r="C659" s="13"/>
      <c r="D659" s="26"/>
      <c r="E659" s="15" t="s">
        <v>147</v>
      </c>
      <c r="F659" s="16">
        <f t="shared" si="139"/>
        <v>24.085000000000001</v>
      </c>
      <c r="G659" s="16">
        <f t="shared" si="139"/>
        <v>11.417999999999999</v>
      </c>
      <c r="H659" s="16">
        <f t="shared" si="139"/>
        <v>0</v>
      </c>
    </row>
    <row r="660" spans="1:8" ht="24">
      <c r="A660" s="6" t="s">
        <v>388</v>
      </c>
      <c r="B660" s="6" t="s">
        <v>342</v>
      </c>
      <c r="C660" s="6" t="s">
        <v>357</v>
      </c>
      <c r="D660" s="6"/>
      <c r="E660" s="4" t="s">
        <v>358</v>
      </c>
      <c r="F660" s="20">
        <f>F661</f>
        <v>24.085000000000001</v>
      </c>
      <c r="G660" s="20">
        <f t="shared" si="139"/>
        <v>11.417999999999999</v>
      </c>
      <c r="H660" s="20">
        <f t="shared" si="139"/>
        <v>0</v>
      </c>
    </row>
    <row r="661" spans="1:8" ht="60">
      <c r="A661" s="5" t="s">
        <v>388</v>
      </c>
      <c r="B661" s="5" t="s">
        <v>342</v>
      </c>
      <c r="C661" s="6" t="s">
        <v>148</v>
      </c>
      <c r="D661" s="6"/>
      <c r="E661" s="4" t="s">
        <v>149</v>
      </c>
      <c r="F661" s="20">
        <f>F662</f>
        <v>24.085000000000001</v>
      </c>
      <c r="G661" s="20">
        <f t="shared" si="139"/>
        <v>11.417999999999999</v>
      </c>
      <c r="H661" s="20">
        <f t="shared" si="139"/>
        <v>0</v>
      </c>
    </row>
    <row r="662" spans="1:8" ht="36">
      <c r="A662" s="5" t="s">
        <v>388</v>
      </c>
      <c r="B662" s="5" t="s">
        <v>342</v>
      </c>
      <c r="C662" s="6" t="s">
        <v>150</v>
      </c>
      <c r="D662" s="5"/>
      <c r="E662" s="4" t="s">
        <v>151</v>
      </c>
      <c r="F662" s="20">
        <f>F663</f>
        <v>24.085000000000001</v>
      </c>
      <c r="G662" s="20">
        <f t="shared" si="139"/>
        <v>11.417999999999999</v>
      </c>
      <c r="H662" s="20">
        <f t="shared" si="139"/>
        <v>0</v>
      </c>
    </row>
    <row r="663" spans="1:8" ht="36.75" thickBot="1">
      <c r="A663" s="5" t="s">
        <v>388</v>
      </c>
      <c r="B663" s="5" t="s">
        <v>342</v>
      </c>
      <c r="C663" s="6" t="s">
        <v>150</v>
      </c>
      <c r="D663" s="5" t="s">
        <v>152</v>
      </c>
      <c r="E663" s="4" t="s">
        <v>153</v>
      </c>
      <c r="F663" s="20">
        <v>24.085000000000001</v>
      </c>
      <c r="G663" s="20">
        <v>11.417999999999999</v>
      </c>
      <c r="H663" s="20">
        <v>0</v>
      </c>
    </row>
    <row r="664" spans="1:8" ht="12.75" thickBot="1">
      <c r="A664" s="87"/>
      <c r="B664" s="88"/>
      <c r="C664" s="88"/>
      <c r="D664" s="88"/>
      <c r="E664" s="88" t="s">
        <v>258</v>
      </c>
      <c r="F664" s="89">
        <f>F658+F647+F604+F552+F501+F333+F220+F144+F121+F113+F12+F326</f>
        <v>4308672.8509999998</v>
      </c>
      <c r="G664" s="89">
        <f>G658+G647+G604+G552+G501+G333+G220+G144+G121+G113+G12+G326</f>
        <v>3740489.6239999998</v>
      </c>
      <c r="H664" s="89">
        <f>H658+H647+H604+H552+H501+H333+H220+H144+H121+H113+H12+H326</f>
        <v>3666948.1569999997</v>
      </c>
    </row>
    <row r="665" spans="1:8">
      <c r="F665" s="76"/>
      <c r="G665" s="77"/>
      <c r="H665" s="77"/>
    </row>
    <row r="666" spans="1:8">
      <c r="F666" s="77"/>
      <c r="G666" s="77"/>
      <c r="H666" s="77"/>
    </row>
    <row r="667" spans="1:8">
      <c r="F667" s="90"/>
      <c r="G667" s="90"/>
      <c r="H667" s="90"/>
    </row>
    <row r="668" spans="1:8">
      <c r="F668" s="78"/>
      <c r="G668" s="78"/>
      <c r="H668" s="78"/>
    </row>
    <row r="669" spans="1:8">
      <c r="F669" s="77"/>
      <c r="G669" s="77"/>
      <c r="H669" s="77"/>
    </row>
    <row r="670" spans="1:8">
      <c r="A670" s="2"/>
      <c r="B670" s="2"/>
      <c r="C670" s="2"/>
      <c r="D670" s="2"/>
      <c r="E670" s="2"/>
      <c r="F670" s="91"/>
      <c r="G670" s="91"/>
      <c r="H670" s="91"/>
    </row>
  </sheetData>
  <autoFilter ref="A11:H671"/>
  <mergeCells count="13">
    <mergeCell ref="E1:H1"/>
    <mergeCell ref="E2:H2"/>
    <mergeCell ref="E3:H3"/>
    <mergeCell ref="E4:H4"/>
    <mergeCell ref="G9:H9"/>
    <mergeCell ref="A6:H6"/>
    <mergeCell ref="A8:A10"/>
    <mergeCell ref="B8:B10"/>
    <mergeCell ref="C8:C10"/>
    <mergeCell ref="D8:D10"/>
    <mergeCell ref="E8:E10"/>
    <mergeCell ref="F8:H8"/>
    <mergeCell ref="F9:F10"/>
  </mergeCells>
  <phoneticPr fontId="20" type="noConversion"/>
  <pageMargins left="0.74803149606299213" right="0.31496062992125984" top="0.31496062992125984" bottom="0.31496062992125984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"/>
  <sheetViews>
    <sheetView workbookViewId="0">
      <selection activeCell="C2" sqref="C2:F5"/>
    </sheetView>
  </sheetViews>
  <sheetFormatPr defaultColWidth="9.140625" defaultRowHeight="15"/>
  <cols>
    <col min="1" max="1" width="4.42578125" style="80" customWidth="1"/>
    <col min="2" max="2" width="5.140625" style="80" customWidth="1"/>
    <col min="3" max="3" width="65.42578125" style="80" customWidth="1"/>
    <col min="4" max="5" width="12.28515625" style="80" customWidth="1"/>
    <col min="6" max="6" width="12.140625" style="80" customWidth="1"/>
    <col min="7" max="7" width="12.7109375" style="82" bestFit="1" customWidth="1"/>
    <col min="8" max="8" width="14" style="82" customWidth="1"/>
    <col min="9" max="9" width="15.42578125" style="82" customWidth="1"/>
    <col min="10" max="10" width="12.5703125" style="82" customWidth="1"/>
    <col min="11" max="16384" width="9.140625" style="82"/>
  </cols>
  <sheetData>
    <row r="1" spans="1:9">
      <c r="E1" s="92"/>
      <c r="F1" s="93" t="s">
        <v>668</v>
      </c>
    </row>
    <row r="2" spans="1:9">
      <c r="C2" s="239" t="s">
        <v>328</v>
      </c>
      <c r="D2" s="239"/>
      <c r="E2" s="239"/>
      <c r="F2" s="239"/>
    </row>
    <row r="3" spans="1:9">
      <c r="C3" s="239" t="s">
        <v>329</v>
      </c>
      <c r="D3" s="239"/>
      <c r="E3" s="239"/>
      <c r="F3" s="239"/>
    </row>
    <row r="4" spans="1:9">
      <c r="C4" s="240" t="s">
        <v>650</v>
      </c>
      <c r="D4" s="240"/>
      <c r="E4" s="240"/>
      <c r="F4" s="240"/>
    </row>
    <row r="5" spans="1:9">
      <c r="C5" s="183"/>
      <c r="D5" s="94"/>
      <c r="E5" s="94"/>
      <c r="F5" s="94"/>
    </row>
    <row r="6" spans="1:9">
      <c r="A6" s="95"/>
      <c r="B6" s="95"/>
      <c r="D6" s="95"/>
      <c r="F6" s="93"/>
    </row>
    <row r="7" spans="1:9" ht="40.5" customHeight="1">
      <c r="A7" s="95"/>
      <c r="B7" s="260" t="s">
        <v>667</v>
      </c>
      <c r="C7" s="260"/>
      <c r="D7" s="260"/>
      <c r="E7" s="260"/>
      <c r="F7" s="261"/>
    </row>
    <row r="8" spans="1:9" ht="15" customHeight="1">
      <c r="A8" s="251" t="s">
        <v>332</v>
      </c>
      <c r="B8" s="251" t="s">
        <v>333</v>
      </c>
      <c r="C8" s="256" t="s">
        <v>336</v>
      </c>
      <c r="D8" s="257" t="s">
        <v>337</v>
      </c>
      <c r="E8" s="258"/>
      <c r="F8" s="259"/>
    </row>
    <row r="9" spans="1:9" ht="15" customHeight="1">
      <c r="A9" s="252"/>
      <c r="B9" s="254"/>
      <c r="C9" s="254"/>
      <c r="D9" s="234" t="s">
        <v>339</v>
      </c>
      <c r="E9" s="244" t="s">
        <v>338</v>
      </c>
      <c r="F9" s="245"/>
    </row>
    <row r="10" spans="1:9">
      <c r="A10" s="253"/>
      <c r="B10" s="255"/>
      <c r="C10" s="255"/>
      <c r="D10" s="250"/>
      <c r="E10" s="4" t="s">
        <v>285</v>
      </c>
      <c r="F10" s="4" t="s">
        <v>649</v>
      </c>
      <c r="G10" s="85"/>
      <c r="H10" s="85"/>
      <c r="I10" s="85"/>
    </row>
    <row r="11" spans="1:9">
      <c r="A11" s="96" t="s">
        <v>262</v>
      </c>
      <c r="B11" s="96" t="s">
        <v>263</v>
      </c>
      <c r="C11" s="97">
        <v>3</v>
      </c>
      <c r="D11" s="98">
        <v>4</v>
      </c>
      <c r="E11" s="97">
        <v>5</v>
      </c>
      <c r="F11" s="97">
        <v>6</v>
      </c>
      <c r="G11" s="85"/>
      <c r="H11" s="85"/>
      <c r="I11" s="85"/>
    </row>
    <row r="12" spans="1:9">
      <c r="A12" s="99" t="s">
        <v>342</v>
      </c>
      <c r="B12" s="96" t="s">
        <v>343</v>
      </c>
      <c r="C12" s="100" t="s">
        <v>344</v>
      </c>
      <c r="D12" s="101">
        <f>SUM(D13:D19)</f>
        <v>272836.36000000004</v>
      </c>
      <c r="E12" s="101">
        <f>SUM(E13:E19)</f>
        <v>274872.11</v>
      </c>
      <c r="F12" s="101">
        <f>SUM(F13:F19)</f>
        <v>274876.71000000002</v>
      </c>
      <c r="G12" s="85"/>
      <c r="H12" s="102"/>
      <c r="I12" s="85"/>
    </row>
    <row r="13" spans="1:9" ht="27" customHeight="1">
      <c r="A13" s="96" t="s">
        <v>342</v>
      </c>
      <c r="B13" s="96" t="s">
        <v>345</v>
      </c>
      <c r="C13" s="103" t="s">
        <v>346</v>
      </c>
      <c r="D13" s="104">
        <v>4134.1210000000001</v>
      </c>
      <c r="E13" s="104">
        <v>4134.1210000000001</v>
      </c>
      <c r="F13" s="104">
        <v>4134.1210000000001</v>
      </c>
      <c r="G13" s="85"/>
      <c r="H13" s="102"/>
      <c r="I13" s="85"/>
    </row>
    <row r="14" spans="1:9" ht="27" customHeight="1">
      <c r="A14" s="96" t="s">
        <v>342</v>
      </c>
      <c r="B14" s="96" t="s">
        <v>361</v>
      </c>
      <c r="C14" s="103" t="s">
        <v>264</v>
      </c>
      <c r="D14" s="105">
        <v>9425.1270000000004</v>
      </c>
      <c r="E14" s="105">
        <v>9425.1270000000004</v>
      </c>
      <c r="F14" s="105">
        <v>9425.1270000000004</v>
      </c>
      <c r="G14" s="85"/>
      <c r="H14" s="102"/>
      <c r="I14" s="85"/>
    </row>
    <row r="15" spans="1:9" ht="36" customHeight="1">
      <c r="A15" s="106" t="s">
        <v>342</v>
      </c>
      <c r="B15" s="106" t="s">
        <v>366</v>
      </c>
      <c r="C15" s="107" t="s">
        <v>367</v>
      </c>
      <c r="D15" s="105">
        <v>82208.903000000006</v>
      </c>
      <c r="E15" s="105">
        <v>82208.903000000006</v>
      </c>
      <c r="F15" s="105">
        <v>82208.903000000006</v>
      </c>
      <c r="G15" s="85"/>
      <c r="H15" s="102"/>
      <c r="I15" s="85"/>
    </row>
    <row r="16" spans="1:9">
      <c r="A16" s="106" t="s">
        <v>342</v>
      </c>
      <c r="B16" s="106" t="s">
        <v>372</v>
      </c>
      <c r="C16" s="103" t="s">
        <v>373</v>
      </c>
      <c r="D16" s="108">
        <v>144.80000000000001</v>
      </c>
      <c r="E16" s="108">
        <v>13.1</v>
      </c>
      <c r="F16" s="108">
        <v>14.3</v>
      </c>
      <c r="G16" s="85"/>
      <c r="H16" s="102"/>
      <c r="I16" s="85"/>
    </row>
    <row r="17" spans="1:9" ht="27" customHeight="1">
      <c r="A17" s="106" t="s">
        <v>342</v>
      </c>
      <c r="B17" s="106" t="s">
        <v>380</v>
      </c>
      <c r="C17" s="103" t="s">
        <v>381</v>
      </c>
      <c r="D17" s="108">
        <v>24752.625</v>
      </c>
      <c r="E17" s="108">
        <v>24752.625</v>
      </c>
      <c r="F17" s="108">
        <v>24752.625</v>
      </c>
      <c r="G17" s="85"/>
      <c r="H17" s="102"/>
      <c r="I17" s="85"/>
    </row>
    <row r="18" spans="1:9">
      <c r="A18" s="96" t="s">
        <v>342</v>
      </c>
      <c r="B18" s="96" t="s">
        <v>326</v>
      </c>
      <c r="C18" s="109" t="s">
        <v>382</v>
      </c>
      <c r="D18" s="108">
        <v>2000</v>
      </c>
      <c r="E18" s="108">
        <v>2000</v>
      </c>
      <c r="F18" s="108">
        <v>2000</v>
      </c>
      <c r="G18" s="85"/>
      <c r="H18" s="102"/>
      <c r="I18" s="85"/>
    </row>
    <row r="19" spans="1:9">
      <c r="A19" s="96" t="s">
        <v>342</v>
      </c>
      <c r="B19" s="96" t="s">
        <v>388</v>
      </c>
      <c r="C19" s="109" t="s">
        <v>389</v>
      </c>
      <c r="D19" s="108">
        <v>150170.78400000001</v>
      </c>
      <c r="E19" s="108">
        <v>152338.234</v>
      </c>
      <c r="F19" s="108">
        <v>152341.63399999999</v>
      </c>
      <c r="G19" s="85"/>
      <c r="H19" s="102"/>
      <c r="I19" s="85"/>
    </row>
    <row r="20" spans="1:9">
      <c r="A20" s="99" t="s">
        <v>345</v>
      </c>
      <c r="B20" s="99"/>
      <c r="C20" s="110" t="s">
        <v>421</v>
      </c>
      <c r="D20" s="111">
        <f>D21</f>
        <v>5204.2</v>
      </c>
      <c r="E20" s="111">
        <f>E21</f>
        <v>5784.2</v>
      </c>
      <c r="F20" s="111">
        <f>F21</f>
        <v>7314.8</v>
      </c>
      <c r="G20" s="85"/>
      <c r="H20" s="102"/>
      <c r="I20" s="85"/>
    </row>
    <row r="21" spans="1:9">
      <c r="A21" s="96" t="s">
        <v>345</v>
      </c>
      <c r="B21" s="96" t="s">
        <v>361</v>
      </c>
      <c r="C21" s="112" t="s">
        <v>422</v>
      </c>
      <c r="D21" s="108">
        <v>5204.2</v>
      </c>
      <c r="E21" s="108">
        <v>5784.2</v>
      </c>
      <c r="F21" s="108">
        <v>7314.8</v>
      </c>
      <c r="G21" s="85"/>
      <c r="H21" s="102"/>
      <c r="I21" s="85"/>
    </row>
    <row r="22" spans="1:9" ht="18" customHeight="1">
      <c r="A22" s="113" t="s">
        <v>361</v>
      </c>
      <c r="B22" s="113" t="s">
        <v>343</v>
      </c>
      <c r="C22" s="114" t="s">
        <v>425</v>
      </c>
      <c r="D22" s="115">
        <f>D24+D23</f>
        <v>27074.603999999999</v>
      </c>
      <c r="E22" s="115">
        <f>E24+E23</f>
        <v>27074.603999999999</v>
      </c>
      <c r="F22" s="115">
        <f>F24+F23</f>
        <v>27074.603999999999</v>
      </c>
      <c r="G22" s="85"/>
      <c r="H22" s="102"/>
      <c r="I22" s="85"/>
    </row>
    <row r="23" spans="1:9">
      <c r="A23" s="96" t="s">
        <v>361</v>
      </c>
      <c r="B23" s="96" t="s">
        <v>366</v>
      </c>
      <c r="C23" s="103" t="s">
        <v>426</v>
      </c>
      <c r="D23" s="104">
        <v>3410.3</v>
      </c>
      <c r="E23" s="104">
        <v>3410.3</v>
      </c>
      <c r="F23" s="104">
        <v>3410.3</v>
      </c>
      <c r="G23" s="85"/>
      <c r="H23" s="102"/>
      <c r="I23" s="85"/>
    </row>
    <row r="24" spans="1:9" ht="27.75" customHeight="1">
      <c r="A24" s="96" t="s">
        <v>361</v>
      </c>
      <c r="B24" s="96" t="s">
        <v>325</v>
      </c>
      <c r="C24" s="103" t="s">
        <v>429</v>
      </c>
      <c r="D24" s="104">
        <v>23664.304</v>
      </c>
      <c r="E24" s="104">
        <v>23664.304</v>
      </c>
      <c r="F24" s="104">
        <v>23664.304</v>
      </c>
      <c r="G24" s="85"/>
      <c r="H24" s="102"/>
      <c r="I24" s="85"/>
    </row>
    <row r="25" spans="1:9" s="80" customFormat="1">
      <c r="A25" s="99" t="s">
        <v>366</v>
      </c>
      <c r="B25" s="99" t="s">
        <v>343</v>
      </c>
      <c r="C25" s="100" t="s">
        <v>448</v>
      </c>
      <c r="D25" s="115">
        <f>SUM(D27:D29)+D26</f>
        <v>480465.22500000003</v>
      </c>
      <c r="E25" s="115">
        <f t="shared" ref="E25:F25" si="0">SUM(E27:E29)+E26</f>
        <v>376208.22399999999</v>
      </c>
      <c r="F25" s="115">
        <f t="shared" si="0"/>
        <v>369505.63200000004</v>
      </c>
      <c r="G25" s="85"/>
      <c r="H25" s="102"/>
    </row>
    <row r="26" spans="1:9" s="80" customFormat="1">
      <c r="A26" s="96" t="s">
        <v>366</v>
      </c>
      <c r="B26" s="96" t="s">
        <v>380</v>
      </c>
      <c r="C26" s="109" t="s">
        <v>633</v>
      </c>
      <c r="D26" s="104">
        <v>488.48700000000002</v>
      </c>
      <c r="E26" s="104">
        <v>71.986999999999995</v>
      </c>
      <c r="F26" s="104">
        <v>71.986999999999995</v>
      </c>
      <c r="G26" s="85"/>
      <c r="H26" s="102"/>
    </row>
    <row r="27" spans="1:9">
      <c r="A27" s="96" t="s">
        <v>366</v>
      </c>
      <c r="B27" s="96" t="s">
        <v>449</v>
      </c>
      <c r="C27" s="109" t="s">
        <v>450</v>
      </c>
      <c r="D27" s="108">
        <v>13140.547</v>
      </c>
      <c r="E27" s="108">
        <v>9071.4670000000006</v>
      </c>
      <c r="F27" s="104">
        <v>9129.4670000000006</v>
      </c>
      <c r="G27" s="85"/>
      <c r="H27" s="102"/>
      <c r="I27" s="85"/>
    </row>
    <row r="28" spans="1:9">
      <c r="A28" s="96" t="s">
        <v>366</v>
      </c>
      <c r="B28" s="96" t="s">
        <v>460</v>
      </c>
      <c r="C28" s="109" t="s">
        <v>461</v>
      </c>
      <c r="D28" s="108">
        <v>456538.78399999999</v>
      </c>
      <c r="E28" s="108">
        <v>364551.51899999997</v>
      </c>
      <c r="F28" s="108">
        <v>357952.95</v>
      </c>
      <c r="G28" s="85"/>
      <c r="H28" s="102"/>
      <c r="I28" s="85"/>
    </row>
    <row r="29" spans="1:9">
      <c r="A29" s="96" t="s">
        <v>366</v>
      </c>
      <c r="B29" s="96" t="s">
        <v>327</v>
      </c>
      <c r="C29" s="109" t="s">
        <v>479</v>
      </c>
      <c r="D29" s="108">
        <v>10297.406999999999</v>
      </c>
      <c r="E29" s="108">
        <v>2513.2510000000002</v>
      </c>
      <c r="F29" s="108">
        <v>2351.2280000000001</v>
      </c>
      <c r="G29" s="85"/>
      <c r="H29" s="102"/>
      <c r="I29" s="85"/>
    </row>
    <row r="30" spans="1:9">
      <c r="A30" s="99" t="s">
        <v>372</v>
      </c>
      <c r="B30" s="99" t="s">
        <v>343</v>
      </c>
      <c r="C30" s="116" t="s">
        <v>508</v>
      </c>
      <c r="D30" s="115">
        <f>D31+D32+D33+D34</f>
        <v>859490.35600000003</v>
      </c>
      <c r="E30" s="115">
        <f>E31+E32+E33+E34</f>
        <v>571019.29799999995</v>
      </c>
      <c r="F30" s="115">
        <f>F31+F32+F33+F34</f>
        <v>571019.29799999995</v>
      </c>
      <c r="G30" s="85"/>
      <c r="H30" s="102"/>
      <c r="I30" s="85"/>
    </row>
    <row r="31" spans="1:9">
      <c r="A31" s="96" t="s">
        <v>372</v>
      </c>
      <c r="B31" s="96" t="s">
        <v>342</v>
      </c>
      <c r="C31" s="103" t="s">
        <v>509</v>
      </c>
      <c r="D31" s="104">
        <v>17392.941999999999</v>
      </c>
      <c r="E31" s="104">
        <v>8204.56</v>
      </c>
      <c r="F31" s="104">
        <v>8204.56</v>
      </c>
      <c r="G31" s="85"/>
      <c r="H31" s="102"/>
      <c r="I31" s="85"/>
    </row>
    <row r="32" spans="1:9">
      <c r="A32" s="96" t="s">
        <v>372</v>
      </c>
      <c r="B32" s="96" t="s">
        <v>345</v>
      </c>
      <c r="C32" s="103" t="s">
        <v>520</v>
      </c>
      <c r="D32" s="108">
        <v>428318.96100000001</v>
      </c>
      <c r="E32" s="108">
        <v>268236.82400000002</v>
      </c>
      <c r="F32" s="108">
        <v>268236.82400000002</v>
      </c>
      <c r="G32" s="85"/>
      <c r="H32" s="102"/>
      <c r="I32" s="85"/>
    </row>
    <row r="33" spans="1:10">
      <c r="A33" s="96" t="s">
        <v>372</v>
      </c>
      <c r="B33" s="96" t="s">
        <v>361</v>
      </c>
      <c r="C33" s="103" t="s">
        <v>533</v>
      </c>
      <c r="D33" s="108">
        <v>383483.60399999999</v>
      </c>
      <c r="E33" s="108">
        <v>264328.66499999998</v>
      </c>
      <c r="F33" s="108">
        <v>264328.66499999998</v>
      </c>
      <c r="G33" s="85"/>
      <c r="H33" s="102"/>
      <c r="I33" s="85"/>
    </row>
    <row r="34" spans="1:10">
      <c r="A34" s="96" t="s">
        <v>372</v>
      </c>
      <c r="B34" s="96" t="s">
        <v>372</v>
      </c>
      <c r="C34" s="117" t="s">
        <v>574</v>
      </c>
      <c r="D34" s="108">
        <v>30294.848999999998</v>
      </c>
      <c r="E34" s="108">
        <v>30249.249</v>
      </c>
      <c r="F34" s="108">
        <v>30249.249</v>
      </c>
      <c r="G34" s="85"/>
      <c r="H34" s="102"/>
      <c r="I34" s="85"/>
    </row>
    <row r="35" spans="1:10">
      <c r="A35" s="99" t="s">
        <v>380</v>
      </c>
      <c r="B35" s="99" t="s">
        <v>343</v>
      </c>
      <c r="C35" s="114" t="s">
        <v>666</v>
      </c>
      <c r="D35" s="111">
        <f>D36</f>
        <v>398.7</v>
      </c>
      <c r="E35" s="111">
        <f t="shared" ref="E35:F35" si="1">E36</f>
        <v>398.7</v>
      </c>
      <c r="F35" s="111">
        <f t="shared" si="1"/>
        <v>398.7</v>
      </c>
      <c r="G35" s="85"/>
      <c r="H35" s="102"/>
      <c r="I35" s="85"/>
    </row>
    <row r="36" spans="1:10">
      <c r="A36" s="96" t="s">
        <v>380</v>
      </c>
      <c r="B36" s="96" t="s">
        <v>361</v>
      </c>
      <c r="C36" s="117" t="s">
        <v>660</v>
      </c>
      <c r="D36" s="108">
        <v>398.7</v>
      </c>
      <c r="E36" s="108">
        <v>398.7</v>
      </c>
      <c r="F36" s="108">
        <v>398.7</v>
      </c>
      <c r="G36" s="85"/>
      <c r="H36" s="102"/>
      <c r="I36" s="85"/>
    </row>
    <row r="37" spans="1:10">
      <c r="A37" s="118" t="s">
        <v>580</v>
      </c>
      <c r="B37" s="118" t="s">
        <v>343</v>
      </c>
      <c r="C37" s="100" t="s">
        <v>581</v>
      </c>
      <c r="D37" s="115">
        <f>D38+D39+D42+D43+D41+D40</f>
        <v>2199769.1850000001</v>
      </c>
      <c r="E37" s="115">
        <f>E38+E39+E42+E43+E41+E40</f>
        <v>2044947.6140000003</v>
      </c>
      <c r="F37" s="115">
        <f>F38+F39+F42+F43+F41+F40</f>
        <v>1982049.8220000002</v>
      </c>
      <c r="G37" s="119"/>
      <c r="H37" s="119"/>
      <c r="I37" s="119"/>
    </row>
    <row r="38" spans="1:10">
      <c r="A38" s="96" t="s">
        <v>580</v>
      </c>
      <c r="B38" s="96" t="s">
        <v>342</v>
      </c>
      <c r="C38" s="109" t="s">
        <v>155</v>
      </c>
      <c r="D38" s="108">
        <v>818333.41799999995</v>
      </c>
      <c r="E38" s="108">
        <v>759485.07400000002</v>
      </c>
      <c r="F38" s="108">
        <v>752084.674</v>
      </c>
      <c r="G38" s="85"/>
      <c r="H38" s="102"/>
      <c r="I38" s="85"/>
    </row>
    <row r="39" spans="1:10">
      <c r="A39" s="96" t="s">
        <v>580</v>
      </c>
      <c r="B39" s="96" t="s">
        <v>345</v>
      </c>
      <c r="C39" s="109" t="s">
        <v>582</v>
      </c>
      <c r="D39" s="108">
        <v>1082530.01</v>
      </c>
      <c r="E39" s="108">
        <v>1008013.9350000001</v>
      </c>
      <c r="F39" s="104">
        <v>952508.14300000004</v>
      </c>
      <c r="G39" s="85"/>
      <c r="H39" s="102"/>
      <c r="I39" s="85"/>
    </row>
    <row r="40" spans="1:10">
      <c r="A40" s="96" t="s">
        <v>580</v>
      </c>
      <c r="B40" s="96" t="s">
        <v>361</v>
      </c>
      <c r="C40" s="109" t="s">
        <v>208</v>
      </c>
      <c r="D40" s="108">
        <v>242110.65100000001</v>
      </c>
      <c r="E40" s="108">
        <v>220642.69899999999</v>
      </c>
      <c r="F40" s="104">
        <v>220642.69899999999</v>
      </c>
      <c r="G40" s="85"/>
      <c r="H40" s="102"/>
      <c r="I40" s="85"/>
    </row>
    <row r="41" spans="1:10" ht="18.75" customHeight="1">
      <c r="A41" s="96" t="s">
        <v>580</v>
      </c>
      <c r="B41" s="96" t="s">
        <v>372</v>
      </c>
      <c r="C41" s="103" t="s">
        <v>20</v>
      </c>
      <c r="D41" s="108">
        <v>833.13800000000003</v>
      </c>
      <c r="E41" s="108">
        <v>825.93799999999999</v>
      </c>
      <c r="F41" s="108">
        <v>825.93799999999999</v>
      </c>
      <c r="G41" s="85"/>
      <c r="H41" s="102"/>
      <c r="I41" s="119"/>
      <c r="J41" s="86"/>
    </row>
    <row r="42" spans="1:10">
      <c r="A42" s="96" t="s">
        <v>580</v>
      </c>
      <c r="B42" s="96" t="s">
        <v>580</v>
      </c>
      <c r="C42" s="109" t="s">
        <v>226</v>
      </c>
      <c r="D42" s="108">
        <v>14388.29</v>
      </c>
      <c r="E42" s="108">
        <v>14398.29</v>
      </c>
      <c r="F42" s="108">
        <v>14398.29</v>
      </c>
      <c r="G42" s="85"/>
      <c r="H42" s="102"/>
      <c r="I42" s="85"/>
    </row>
    <row r="43" spans="1:10">
      <c r="A43" s="96" t="s">
        <v>580</v>
      </c>
      <c r="B43" s="96" t="s">
        <v>460</v>
      </c>
      <c r="C43" s="109" t="s">
        <v>28</v>
      </c>
      <c r="D43" s="108">
        <v>41573.678</v>
      </c>
      <c r="E43" s="108">
        <v>41581.678</v>
      </c>
      <c r="F43" s="108">
        <v>41590.078000000001</v>
      </c>
      <c r="G43" s="85"/>
      <c r="H43" s="102"/>
      <c r="I43" s="85"/>
    </row>
    <row r="44" spans="1:10">
      <c r="A44" s="118" t="s">
        <v>449</v>
      </c>
      <c r="B44" s="118" t="s">
        <v>343</v>
      </c>
      <c r="C44" s="100" t="s">
        <v>265</v>
      </c>
      <c r="D44" s="115">
        <f>D45+D46</f>
        <v>341408.69</v>
      </c>
      <c r="E44" s="115">
        <f>E45+E46</f>
        <v>331871.11800000002</v>
      </c>
      <c r="F44" s="115">
        <f>F45+F46</f>
        <v>331871.11800000002</v>
      </c>
      <c r="G44" s="85"/>
      <c r="H44" s="102"/>
      <c r="I44" s="85"/>
    </row>
    <row r="45" spans="1:10">
      <c r="A45" s="96" t="s">
        <v>449</v>
      </c>
      <c r="B45" s="96" t="s">
        <v>342</v>
      </c>
      <c r="C45" s="109" t="s">
        <v>32</v>
      </c>
      <c r="D45" s="108">
        <v>329722.592</v>
      </c>
      <c r="E45" s="108">
        <v>320185.02</v>
      </c>
      <c r="F45" s="108">
        <v>320185.02</v>
      </c>
      <c r="G45" s="85"/>
      <c r="H45" s="102"/>
      <c r="I45" s="85"/>
    </row>
    <row r="46" spans="1:10">
      <c r="A46" s="96" t="s">
        <v>449</v>
      </c>
      <c r="B46" s="96" t="s">
        <v>366</v>
      </c>
      <c r="C46" s="103" t="s">
        <v>57</v>
      </c>
      <c r="D46" s="108">
        <v>11686.098</v>
      </c>
      <c r="E46" s="108">
        <v>11686.098</v>
      </c>
      <c r="F46" s="108">
        <v>11686.098</v>
      </c>
      <c r="G46" s="85"/>
      <c r="H46" s="102"/>
      <c r="I46" s="85"/>
    </row>
    <row r="47" spans="1:10">
      <c r="A47" s="99">
        <v>10</v>
      </c>
      <c r="B47" s="99" t="s">
        <v>343</v>
      </c>
      <c r="C47" s="100" t="s">
        <v>61</v>
      </c>
      <c r="D47" s="115">
        <f>SUM(D48:D50)+D51</f>
        <v>62039.12000000001</v>
      </c>
      <c r="E47" s="115">
        <f>SUM(E48:E50)+E51</f>
        <v>49272.524000000005</v>
      </c>
      <c r="F47" s="115">
        <f>SUM(F48:F50)+F51</f>
        <v>43807.659</v>
      </c>
      <c r="G47" s="85"/>
      <c r="H47" s="102"/>
      <c r="I47" s="85"/>
    </row>
    <row r="48" spans="1:10">
      <c r="A48" s="96">
        <v>10</v>
      </c>
      <c r="B48" s="96" t="s">
        <v>342</v>
      </c>
      <c r="C48" s="109" t="s">
        <v>62</v>
      </c>
      <c r="D48" s="108">
        <v>4666.2</v>
      </c>
      <c r="E48" s="108">
        <v>4666.2</v>
      </c>
      <c r="F48" s="108">
        <v>4666.2</v>
      </c>
      <c r="G48" s="85"/>
      <c r="H48" s="102"/>
      <c r="I48" s="85"/>
    </row>
    <row r="49" spans="1:10">
      <c r="A49" s="96">
        <v>10</v>
      </c>
      <c r="B49" s="96" t="s">
        <v>361</v>
      </c>
      <c r="C49" s="109" t="s">
        <v>66</v>
      </c>
      <c r="D49" s="108">
        <v>12624</v>
      </c>
      <c r="E49" s="108">
        <v>12624</v>
      </c>
      <c r="F49" s="108">
        <v>12624</v>
      </c>
      <c r="G49" s="85"/>
      <c r="H49" s="102"/>
      <c r="I49" s="85"/>
    </row>
    <row r="50" spans="1:10">
      <c r="A50" s="96" t="s">
        <v>325</v>
      </c>
      <c r="B50" s="96" t="s">
        <v>366</v>
      </c>
      <c r="C50" s="109" t="s">
        <v>72</v>
      </c>
      <c r="D50" s="104">
        <v>43869.120000000003</v>
      </c>
      <c r="E50" s="108">
        <v>31102.524000000001</v>
      </c>
      <c r="F50" s="108">
        <v>25637.659</v>
      </c>
      <c r="G50" s="85"/>
      <c r="H50" s="119"/>
      <c r="I50" s="119"/>
      <c r="J50" s="119"/>
    </row>
    <row r="51" spans="1:10">
      <c r="A51" s="96" t="s">
        <v>325</v>
      </c>
      <c r="B51" s="96" t="s">
        <v>380</v>
      </c>
      <c r="C51" s="103" t="s">
        <v>84</v>
      </c>
      <c r="D51" s="108">
        <v>879.8</v>
      </c>
      <c r="E51" s="108">
        <v>879.8</v>
      </c>
      <c r="F51" s="108">
        <v>879.8</v>
      </c>
      <c r="G51" s="85"/>
      <c r="H51" s="102"/>
      <c r="I51" s="85"/>
    </row>
    <row r="52" spans="1:10">
      <c r="A52" s="99" t="s">
        <v>326</v>
      </c>
      <c r="B52" s="99" t="s">
        <v>343</v>
      </c>
      <c r="C52" s="100" t="s">
        <v>93</v>
      </c>
      <c r="D52" s="115">
        <f>D54+D55+D53</f>
        <v>54985.486000000004</v>
      </c>
      <c r="E52" s="115">
        <f>E54+E55+E53</f>
        <v>53801.974000000002</v>
      </c>
      <c r="F52" s="115">
        <f>F54+F55+F53</f>
        <v>53801.974000000002</v>
      </c>
      <c r="G52" s="85"/>
      <c r="H52" s="102"/>
      <c r="I52" s="85"/>
    </row>
    <row r="53" spans="1:10">
      <c r="A53" s="96" t="s">
        <v>326</v>
      </c>
      <c r="B53" s="96" t="s">
        <v>342</v>
      </c>
      <c r="C53" s="109" t="s">
        <v>266</v>
      </c>
      <c r="D53" s="104">
        <v>2123.6559999999999</v>
      </c>
      <c r="E53" s="104">
        <v>2123.6559999999999</v>
      </c>
      <c r="F53" s="104">
        <v>2123.6559999999999</v>
      </c>
      <c r="G53" s="85"/>
      <c r="H53" s="102"/>
      <c r="I53" s="85"/>
    </row>
    <row r="54" spans="1:10">
      <c r="A54" s="96" t="s">
        <v>326</v>
      </c>
      <c r="B54" s="96" t="s">
        <v>345</v>
      </c>
      <c r="C54" s="109" t="s">
        <v>103</v>
      </c>
      <c r="D54" s="104">
        <v>35256.038</v>
      </c>
      <c r="E54" s="108">
        <v>34154.203000000001</v>
      </c>
      <c r="F54" s="108">
        <v>34154.203000000001</v>
      </c>
      <c r="G54" s="85"/>
      <c r="H54" s="102"/>
      <c r="I54" s="85"/>
    </row>
    <row r="55" spans="1:10">
      <c r="A55" s="96" t="s">
        <v>326</v>
      </c>
      <c r="B55" s="96" t="s">
        <v>361</v>
      </c>
      <c r="C55" s="109" t="s">
        <v>114</v>
      </c>
      <c r="D55" s="108">
        <v>17605.792000000001</v>
      </c>
      <c r="E55" s="108">
        <v>17524.115000000002</v>
      </c>
      <c r="F55" s="108">
        <v>17524.115000000002</v>
      </c>
      <c r="G55" s="85"/>
      <c r="H55" s="102"/>
      <c r="I55" s="85"/>
    </row>
    <row r="56" spans="1:10">
      <c r="A56" s="99" t="s">
        <v>327</v>
      </c>
      <c r="B56" s="99" t="s">
        <v>343</v>
      </c>
      <c r="C56" s="100" t="s">
        <v>115</v>
      </c>
      <c r="D56" s="111">
        <f>D57</f>
        <v>4976.84</v>
      </c>
      <c r="E56" s="111">
        <f>E57</f>
        <v>5227.84</v>
      </c>
      <c r="F56" s="111">
        <f>F57</f>
        <v>5227.84</v>
      </c>
      <c r="G56" s="85"/>
      <c r="H56" s="102"/>
      <c r="I56" s="85"/>
    </row>
    <row r="57" spans="1:10">
      <c r="A57" s="96" t="s">
        <v>327</v>
      </c>
      <c r="B57" s="96" t="s">
        <v>366</v>
      </c>
      <c r="C57" s="109" t="s">
        <v>116</v>
      </c>
      <c r="D57" s="108">
        <v>4976.84</v>
      </c>
      <c r="E57" s="108">
        <v>5227.84</v>
      </c>
      <c r="F57" s="108">
        <v>5227.84</v>
      </c>
      <c r="G57" s="85"/>
      <c r="H57" s="102"/>
      <c r="I57" s="85"/>
    </row>
    <row r="58" spans="1:10" ht="12.75" customHeight="1">
      <c r="A58" s="81" t="s">
        <v>388</v>
      </c>
      <c r="B58" s="81" t="s">
        <v>343</v>
      </c>
      <c r="C58" s="120" t="s">
        <v>146</v>
      </c>
      <c r="D58" s="101">
        <f>D59</f>
        <v>24.085000000000001</v>
      </c>
      <c r="E58" s="101">
        <f>E59</f>
        <v>11.417999999999999</v>
      </c>
      <c r="F58" s="101">
        <f>F59</f>
        <v>0</v>
      </c>
      <c r="G58" s="85"/>
      <c r="H58" s="102"/>
      <c r="I58" s="85"/>
    </row>
    <row r="59" spans="1:10" ht="17.25" customHeight="1" thickBot="1">
      <c r="A59" s="182" t="s">
        <v>388</v>
      </c>
      <c r="B59" s="182" t="s">
        <v>342</v>
      </c>
      <c r="C59" s="107" t="s">
        <v>147</v>
      </c>
      <c r="D59" s="184">
        <v>24.085000000000001</v>
      </c>
      <c r="E59" s="184">
        <v>11.417999999999999</v>
      </c>
      <c r="F59" s="184">
        <v>0</v>
      </c>
      <c r="G59" s="85"/>
      <c r="H59" s="102"/>
      <c r="I59" s="85"/>
    </row>
    <row r="60" spans="1:10" ht="15" customHeight="1" thickBot="1">
      <c r="A60" s="121"/>
      <c r="B60" s="122"/>
      <c r="C60" s="123" t="s">
        <v>267</v>
      </c>
      <c r="D60" s="185">
        <f>D12+D22+D25+D30+D37+D44+D47+D52+D56+D58+D20+D35</f>
        <v>4308672.8509999998</v>
      </c>
      <c r="E60" s="185">
        <f t="shared" ref="E60:F60" si="2">E12+E22+E25+E30+E37+E44+E47+E52+E56+E58+E20+E35</f>
        <v>3740489.6240000008</v>
      </c>
      <c r="F60" s="185">
        <f t="shared" si="2"/>
        <v>3666948.1570000001</v>
      </c>
      <c r="G60" s="124"/>
      <c r="H60" s="124"/>
      <c r="I60" s="85"/>
    </row>
    <row r="61" spans="1:10" hidden="1">
      <c r="D61" s="76">
        <v>3875613.6120000002</v>
      </c>
      <c r="E61" s="77">
        <v>3468020.1120000002</v>
      </c>
      <c r="F61" s="77">
        <v>3494731.1469999999</v>
      </c>
      <c r="G61" s="85"/>
      <c r="H61" s="85"/>
      <c r="I61" s="85"/>
    </row>
    <row r="62" spans="1:10" ht="12.75" customHeight="1">
      <c r="D62" s="77"/>
      <c r="E62" s="77"/>
      <c r="F62" s="77"/>
      <c r="G62" s="85"/>
      <c r="H62" s="85"/>
      <c r="I62" s="85"/>
    </row>
    <row r="63" spans="1:10">
      <c r="C63" s="141"/>
      <c r="D63" s="127"/>
      <c r="E63" s="127"/>
      <c r="F63" s="127"/>
      <c r="G63" s="85"/>
      <c r="H63" s="85"/>
      <c r="I63" s="85"/>
    </row>
    <row r="64" spans="1:10">
      <c r="C64" s="141"/>
      <c r="D64" s="76"/>
      <c r="E64" s="77"/>
      <c r="F64" s="77"/>
      <c r="G64" s="85"/>
      <c r="H64" s="85"/>
      <c r="I64" s="85"/>
    </row>
    <row r="65" spans="3:6">
      <c r="C65" s="141"/>
      <c r="D65" s="77"/>
      <c r="E65" s="77"/>
      <c r="F65" s="77"/>
    </row>
  </sheetData>
  <mergeCells count="10">
    <mergeCell ref="C2:F2"/>
    <mergeCell ref="C3:F3"/>
    <mergeCell ref="C4:F4"/>
    <mergeCell ref="A8:A10"/>
    <mergeCell ref="B8:B10"/>
    <mergeCell ref="C8:C10"/>
    <mergeCell ref="D8:F8"/>
    <mergeCell ref="D9:D10"/>
    <mergeCell ref="E9:F9"/>
    <mergeCell ref="B7:F7"/>
  </mergeCells>
  <phoneticPr fontId="20" type="noConversion"/>
  <pageMargins left="1.0629921259842521" right="0.19685039370078741" top="0.31496062992125984" bottom="0.15748031496062992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5"/>
  <sheetViews>
    <sheetView topLeftCell="A52" workbookViewId="0">
      <selection activeCell="D58" sqref="D58:F60"/>
    </sheetView>
  </sheetViews>
  <sheetFormatPr defaultColWidth="8.85546875" defaultRowHeight="12"/>
  <cols>
    <col min="1" max="1" width="10.85546875" style="84" customWidth="1"/>
    <col min="2" max="2" width="5.28515625" style="84" customWidth="1"/>
    <col min="3" max="3" width="36.5703125" style="84" customWidth="1"/>
    <col min="4" max="4" width="13.85546875" style="84" customWidth="1"/>
    <col min="5" max="5" width="13.7109375" style="128" customWidth="1"/>
    <col min="6" max="6" width="14.5703125" style="128" customWidth="1"/>
    <col min="7" max="7" width="8.85546875" style="128" customWidth="1"/>
    <col min="8" max="16384" width="8.85546875" style="128"/>
  </cols>
  <sheetData>
    <row r="1" spans="1:7" ht="15">
      <c r="F1" s="93" t="s">
        <v>663</v>
      </c>
    </row>
    <row r="2" spans="1:7" ht="12.75">
      <c r="C2" s="239" t="s">
        <v>328</v>
      </c>
      <c r="D2" s="239"/>
      <c r="E2" s="239"/>
      <c r="F2" s="239"/>
    </row>
    <row r="3" spans="1:7" ht="12.75">
      <c r="C3" s="239" t="s">
        <v>329</v>
      </c>
      <c r="D3" s="239"/>
      <c r="E3" s="239"/>
      <c r="F3" s="239"/>
    </row>
    <row r="4" spans="1:7" ht="12.75">
      <c r="C4" s="240" t="s">
        <v>650</v>
      </c>
      <c r="D4" s="240"/>
      <c r="E4" s="240"/>
      <c r="F4" s="240"/>
    </row>
    <row r="5" spans="1:7" ht="15">
      <c r="C5" s="173"/>
      <c r="D5" s="94"/>
      <c r="E5" s="94"/>
      <c r="F5" s="94"/>
    </row>
    <row r="6" spans="1:7">
      <c r="C6" s="83"/>
      <c r="E6" s="83"/>
      <c r="F6" s="83"/>
      <c r="G6" s="129"/>
    </row>
    <row r="7" spans="1:7" ht="46.5" customHeight="1">
      <c r="A7" s="262" t="s">
        <v>664</v>
      </c>
      <c r="B7" s="263"/>
      <c r="C7" s="263"/>
      <c r="D7" s="263"/>
      <c r="E7" s="263"/>
      <c r="F7" s="263"/>
    </row>
    <row r="8" spans="1:7" ht="20.25" customHeight="1">
      <c r="A8" s="264" t="s">
        <v>334</v>
      </c>
      <c r="B8" s="251" t="s">
        <v>268</v>
      </c>
      <c r="C8" s="251" t="s">
        <v>336</v>
      </c>
      <c r="D8" s="257" t="s">
        <v>337</v>
      </c>
      <c r="E8" s="258"/>
      <c r="F8" s="259"/>
    </row>
    <row r="9" spans="1:7" ht="14.25" customHeight="1">
      <c r="A9" s="254"/>
      <c r="B9" s="254"/>
      <c r="C9" s="254"/>
      <c r="D9" s="234" t="s">
        <v>339</v>
      </c>
      <c r="E9" s="244" t="s">
        <v>338</v>
      </c>
      <c r="F9" s="245"/>
    </row>
    <row r="10" spans="1:7" ht="12" customHeight="1">
      <c r="A10" s="255"/>
      <c r="B10" s="255"/>
      <c r="C10" s="255"/>
      <c r="D10" s="250"/>
      <c r="E10" s="4" t="s">
        <v>285</v>
      </c>
      <c r="F10" s="4" t="s">
        <v>649</v>
      </c>
    </row>
    <row r="11" spans="1:7">
      <c r="A11" s="96" t="s">
        <v>262</v>
      </c>
      <c r="B11" s="96" t="s">
        <v>263</v>
      </c>
      <c r="C11" s="98">
        <v>3</v>
      </c>
      <c r="D11" s="98">
        <v>4</v>
      </c>
      <c r="E11" s="130">
        <v>5</v>
      </c>
      <c r="F11" s="130">
        <v>6</v>
      </c>
    </row>
    <row r="12" spans="1:7">
      <c r="A12" s="96"/>
      <c r="B12" s="96"/>
      <c r="C12" s="81" t="s">
        <v>269</v>
      </c>
      <c r="D12" s="131">
        <f>D13+D17+D19+D21+D24+D27+D29+D32+D35+D37+D40+D42</f>
        <v>4287723.6390000004</v>
      </c>
      <c r="E12" s="131">
        <f>E13+E17+E19+E21+E24+E27+E29+E32+E35+E37+E40+E42</f>
        <v>3719553.0790000004</v>
      </c>
      <c r="F12" s="131">
        <f>F13+F17+F19+F21+F24+F27+F29+F32+F35+F37+F40+F42</f>
        <v>3646023.03</v>
      </c>
    </row>
    <row r="13" spans="1:7" ht="36">
      <c r="A13" s="13" t="s">
        <v>583</v>
      </c>
      <c r="B13" s="26"/>
      <c r="C13" s="15" t="s">
        <v>584</v>
      </c>
      <c r="D13" s="16">
        <f>D14+D15+D16</f>
        <v>2160843.2789999996</v>
      </c>
      <c r="E13" s="16">
        <f>E14+E15+E16</f>
        <v>2025788.75</v>
      </c>
      <c r="F13" s="16">
        <f>F14+F15+F16</f>
        <v>1962882.558</v>
      </c>
    </row>
    <row r="14" spans="1:7" ht="36">
      <c r="A14" s="6" t="s">
        <v>583</v>
      </c>
      <c r="B14" s="5">
        <v>675</v>
      </c>
      <c r="C14" s="4" t="s">
        <v>270</v>
      </c>
      <c r="D14" s="20">
        <v>2124020.8769999999</v>
      </c>
      <c r="E14" s="20">
        <v>1988966.348</v>
      </c>
      <c r="F14" s="20">
        <v>1926060.156</v>
      </c>
    </row>
    <row r="15" spans="1:7" ht="24">
      <c r="A15" s="6" t="s">
        <v>583</v>
      </c>
      <c r="B15" s="5">
        <v>601</v>
      </c>
      <c r="C15" s="4" t="s">
        <v>341</v>
      </c>
      <c r="D15" s="20">
        <v>2860.8679999999999</v>
      </c>
      <c r="E15" s="20">
        <v>2860.8679999999999</v>
      </c>
      <c r="F15" s="20">
        <v>2860.8679999999999</v>
      </c>
    </row>
    <row r="16" spans="1:7" ht="24">
      <c r="A16" s="6" t="s">
        <v>583</v>
      </c>
      <c r="B16" s="5">
        <v>744</v>
      </c>
      <c r="C16" s="4" t="s">
        <v>255</v>
      </c>
      <c r="D16" s="20">
        <v>33961.534</v>
      </c>
      <c r="E16" s="20">
        <v>33961.534</v>
      </c>
      <c r="F16" s="20">
        <v>33961.534</v>
      </c>
    </row>
    <row r="17" spans="1:6" ht="36">
      <c r="A17" s="42" t="s">
        <v>9</v>
      </c>
      <c r="B17" s="26"/>
      <c r="C17" s="15" t="s">
        <v>271</v>
      </c>
      <c r="D17" s="16">
        <f>D18</f>
        <v>392042.576</v>
      </c>
      <c r="E17" s="16">
        <f>E18</f>
        <v>369565.51199999999</v>
      </c>
      <c r="F17" s="16">
        <f>F18</f>
        <v>369565.51199999999</v>
      </c>
    </row>
    <row r="18" spans="1:6" ht="24">
      <c r="A18" s="6" t="s">
        <v>9</v>
      </c>
      <c r="B18" s="5">
        <v>744</v>
      </c>
      <c r="C18" s="4" t="s">
        <v>255</v>
      </c>
      <c r="D18" s="20">
        <v>392042.576</v>
      </c>
      <c r="E18" s="20">
        <v>369565.51199999999</v>
      </c>
      <c r="F18" s="20">
        <v>369565.51199999999</v>
      </c>
    </row>
    <row r="19" spans="1:6" ht="48">
      <c r="A19" s="13" t="s">
        <v>451</v>
      </c>
      <c r="B19" s="132"/>
      <c r="C19" s="133" t="s">
        <v>452</v>
      </c>
      <c r="D19" s="16">
        <f>D20</f>
        <v>469679.33100000001</v>
      </c>
      <c r="E19" s="16">
        <f t="shared" ref="E19:F19" si="0">E20</f>
        <v>373622.98599999998</v>
      </c>
      <c r="F19" s="16">
        <f t="shared" si="0"/>
        <v>367082.41700000002</v>
      </c>
    </row>
    <row r="20" spans="1:6" ht="24">
      <c r="A20" s="6" t="s">
        <v>451</v>
      </c>
      <c r="B20" s="5">
        <v>743</v>
      </c>
      <c r="C20" s="4" t="s">
        <v>254</v>
      </c>
      <c r="D20" s="20">
        <v>469679.33100000001</v>
      </c>
      <c r="E20" s="20">
        <v>373622.98599999998</v>
      </c>
      <c r="F20" s="20">
        <v>367082.41700000002</v>
      </c>
    </row>
    <row r="21" spans="1:6" ht="36">
      <c r="A21" s="13" t="s">
        <v>95</v>
      </c>
      <c r="B21" s="132"/>
      <c r="C21" s="133" t="s">
        <v>96</v>
      </c>
      <c r="D21" s="16">
        <f>D22+D23</f>
        <v>42892.693999999996</v>
      </c>
      <c r="E21" s="16">
        <f>E22+E23</f>
        <v>41701.981999999996</v>
      </c>
      <c r="F21" s="16">
        <f>F22+F23</f>
        <v>41701.981999999996</v>
      </c>
    </row>
    <row r="22" spans="1:6" ht="24">
      <c r="A22" s="6" t="s">
        <v>95</v>
      </c>
      <c r="B22" s="36" t="s">
        <v>272</v>
      </c>
      <c r="C22" s="4" t="s">
        <v>341</v>
      </c>
      <c r="D22" s="20">
        <v>40187.493999999999</v>
      </c>
      <c r="E22" s="20">
        <v>38996.781999999999</v>
      </c>
      <c r="F22" s="20">
        <v>38996.781999999999</v>
      </c>
    </row>
    <row r="23" spans="1:6" ht="36">
      <c r="A23" s="6" t="s">
        <v>95</v>
      </c>
      <c r="B23" s="36" t="s">
        <v>273</v>
      </c>
      <c r="C23" s="4" t="s">
        <v>270</v>
      </c>
      <c r="D23" s="20">
        <v>2705.2</v>
      </c>
      <c r="E23" s="20">
        <v>2705.2</v>
      </c>
      <c r="F23" s="20">
        <v>2705.2</v>
      </c>
    </row>
    <row r="24" spans="1:6" ht="48">
      <c r="A24" s="13" t="s">
        <v>52</v>
      </c>
      <c r="B24" s="26"/>
      <c r="C24" s="15" t="s">
        <v>53</v>
      </c>
      <c r="D24" s="16">
        <f>D25+D26</f>
        <v>5856.64</v>
      </c>
      <c r="E24" s="16">
        <f>E25+E26</f>
        <v>6107.64</v>
      </c>
      <c r="F24" s="16">
        <f>F25+F26</f>
        <v>6107.64</v>
      </c>
    </row>
    <row r="25" spans="1:6" ht="24">
      <c r="A25" s="6" t="s">
        <v>52</v>
      </c>
      <c r="B25" s="5">
        <v>601</v>
      </c>
      <c r="C25" s="4" t="s">
        <v>341</v>
      </c>
      <c r="D25" s="20">
        <v>4811.6400000000003</v>
      </c>
      <c r="E25" s="20">
        <v>4811.6400000000003</v>
      </c>
      <c r="F25" s="20">
        <v>4811.6400000000003</v>
      </c>
    </row>
    <row r="26" spans="1:6" ht="24">
      <c r="A26" s="6" t="s">
        <v>52</v>
      </c>
      <c r="B26" s="5">
        <v>743</v>
      </c>
      <c r="C26" s="4" t="s">
        <v>254</v>
      </c>
      <c r="D26" s="20">
        <v>1045</v>
      </c>
      <c r="E26" s="20">
        <v>1296</v>
      </c>
      <c r="F26" s="20">
        <v>1296</v>
      </c>
    </row>
    <row r="27" spans="1:6" ht="36">
      <c r="A27" s="13" t="s">
        <v>534</v>
      </c>
      <c r="B27" s="132"/>
      <c r="C27" s="133" t="s">
        <v>535</v>
      </c>
      <c r="D27" s="16">
        <f>D28</f>
        <v>10913.448</v>
      </c>
      <c r="E27" s="16">
        <f>E28</f>
        <v>10923.448</v>
      </c>
      <c r="F27" s="16">
        <f>F28</f>
        <v>10717.583000000001</v>
      </c>
    </row>
    <row r="28" spans="1:6" ht="24">
      <c r="A28" s="6" t="s">
        <v>534</v>
      </c>
      <c r="B28" s="5">
        <v>601</v>
      </c>
      <c r="C28" s="4" t="s">
        <v>341</v>
      </c>
      <c r="D28" s="20">
        <v>10913.448</v>
      </c>
      <c r="E28" s="20">
        <v>10923.448</v>
      </c>
      <c r="F28" s="20">
        <v>10717.583000000001</v>
      </c>
    </row>
    <row r="29" spans="1:6" ht="48">
      <c r="A29" s="13" t="s">
        <v>430</v>
      </c>
      <c r="B29" s="26"/>
      <c r="C29" s="15" t="s">
        <v>431</v>
      </c>
      <c r="D29" s="16">
        <f>D30+D31</f>
        <v>24152.791000000001</v>
      </c>
      <c r="E29" s="16">
        <f>E30+E31</f>
        <v>23736.291000000001</v>
      </c>
      <c r="F29" s="16">
        <f>F30+F31</f>
        <v>23736.291000000001</v>
      </c>
    </row>
    <row r="30" spans="1:6" ht="24">
      <c r="A30" s="6" t="s">
        <v>430</v>
      </c>
      <c r="B30" s="36" t="s">
        <v>272</v>
      </c>
      <c r="C30" s="4" t="s">
        <v>341</v>
      </c>
      <c r="D30" s="20">
        <v>9849.8770000000004</v>
      </c>
      <c r="E30" s="20">
        <v>9433.3770000000004</v>
      </c>
      <c r="F30" s="20">
        <v>9433.3770000000004</v>
      </c>
    </row>
    <row r="31" spans="1:6" ht="24">
      <c r="A31" s="6" t="s">
        <v>430</v>
      </c>
      <c r="B31" s="5">
        <v>743</v>
      </c>
      <c r="C31" s="4" t="s">
        <v>254</v>
      </c>
      <c r="D31" s="20">
        <v>14302.914000000001</v>
      </c>
      <c r="E31" s="20">
        <v>14302.914000000001</v>
      </c>
      <c r="F31" s="20">
        <v>14302.914000000001</v>
      </c>
    </row>
    <row r="32" spans="1:6" ht="36">
      <c r="A32" s="13" t="s">
        <v>347</v>
      </c>
      <c r="B32" s="26"/>
      <c r="C32" s="15" t="s">
        <v>274</v>
      </c>
      <c r="D32" s="16">
        <f>D33+D34</f>
        <v>251295.07800000001</v>
      </c>
      <c r="E32" s="16">
        <f>E33+E34</f>
        <v>246861.378</v>
      </c>
      <c r="F32" s="16">
        <f>F33+F34</f>
        <v>243145.978</v>
      </c>
    </row>
    <row r="33" spans="1:6" ht="24">
      <c r="A33" s="6" t="s">
        <v>347</v>
      </c>
      <c r="B33" s="5">
        <v>601</v>
      </c>
      <c r="C33" s="4" t="s">
        <v>341</v>
      </c>
      <c r="D33" s="20">
        <v>226542.45300000001</v>
      </c>
      <c r="E33" s="20">
        <v>222108.753</v>
      </c>
      <c r="F33" s="20">
        <v>218393.353</v>
      </c>
    </row>
    <row r="34" spans="1:6" ht="24">
      <c r="A34" s="6" t="s">
        <v>347</v>
      </c>
      <c r="B34" s="34">
        <v>692</v>
      </c>
      <c r="C34" s="35" t="s">
        <v>144</v>
      </c>
      <c r="D34" s="20">
        <v>24752.625</v>
      </c>
      <c r="E34" s="20">
        <v>24752.625</v>
      </c>
      <c r="F34" s="20">
        <v>24752.625</v>
      </c>
    </row>
    <row r="35" spans="1:6" ht="36">
      <c r="A35" s="13" t="s">
        <v>480</v>
      </c>
      <c r="B35" s="132"/>
      <c r="C35" s="133" t="s">
        <v>481</v>
      </c>
      <c r="D35" s="16">
        <f>D36</f>
        <v>504.05</v>
      </c>
      <c r="E35" s="16">
        <f>E36</f>
        <v>495.22300000000001</v>
      </c>
      <c r="F35" s="16">
        <f>F36</f>
        <v>495.22800000000001</v>
      </c>
    </row>
    <row r="36" spans="1:6" ht="24">
      <c r="A36" s="6" t="s">
        <v>480</v>
      </c>
      <c r="B36" s="5">
        <v>601</v>
      </c>
      <c r="C36" s="4" t="s">
        <v>341</v>
      </c>
      <c r="D36" s="20">
        <v>504.05</v>
      </c>
      <c r="E36" s="20">
        <v>495.22300000000001</v>
      </c>
      <c r="F36" s="20">
        <v>495.22800000000001</v>
      </c>
    </row>
    <row r="37" spans="1:6" ht="60">
      <c r="A37" s="13" t="s">
        <v>510</v>
      </c>
      <c r="B37" s="29"/>
      <c r="C37" s="134" t="s">
        <v>275</v>
      </c>
      <c r="D37" s="16">
        <f>D38+D39</f>
        <v>483883.24800000002</v>
      </c>
      <c r="E37" s="16">
        <f>E38+E39</f>
        <v>306690.63299999997</v>
      </c>
      <c r="F37" s="16">
        <f>F38+F39</f>
        <v>306690.63299999997</v>
      </c>
    </row>
    <row r="38" spans="1:6" ht="24">
      <c r="A38" s="6" t="s">
        <v>510</v>
      </c>
      <c r="B38" s="5">
        <v>601</v>
      </c>
      <c r="C38" s="4" t="s">
        <v>341</v>
      </c>
      <c r="D38" s="20">
        <v>309650.84000000003</v>
      </c>
      <c r="E38" s="20">
        <v>262940.38799999998</v>
      </c>
      <c r="F38" s="20">
        <v>262940.38799999998</v>
      </c>
    </row>
    <row r="39" spans="1:6" ht="36">
      <c r="A39" s="6" t="s">
        <v>510</v>
      </c>
      <c r="B39" s="5">
        <v>745</v>
      </c>
      <c r="C39" s="4" t="s">
        <v>256</v>
      </c>
      <c r="D39" s="20">
        <v>174232.408</v>
      </c>
      <c r="E39" s="20">
        <v>43750.245000000003</v>
      </c>
      <c r="F39" s="20">
        <v>43750.245000000003</v>
      </c>
    </row>
    <row r="40" spans="1:6" ht="48">
      <c r="A40" s="13" t="s">
        <v>404</v>
      </c>
      <c r="B40" s="26"/>
      <c r="C40" s="15" t="s">
        <v>405</v>
      </c>
      <c r="D40" s="16">
        <f>D41</f>
        <v>42994.366999999998</v>
      </c>
      <c r="E40" s="16">
        <f>E41</f>
        <v>29566.038</v>
      </c>
      <c r="F40" s="16">
        <f>F41</f>
        <v>29404.01</v>
      </c>
    </row>
    <row r="41" spans="1:6" ht="36">
      <c r="A41" s="6" t="s">
        <v>404</v>
      </c>
      <c r="B41" s="22">
        <v>619</v>
      </c>
      <c r="C41" s="4" t="s">
        <v>128</v>
      </c>
      <c r="D41" s="20">
        <v>42994.366999999998</v>
      </c>
      <c r="E41" s="20">
        <v>29566.038</v>
      </c>
      <c r="F41" s="20">
        <v>29404.01</v>
      </c>
    </row>
    <row r="42" spans="1:6" ht="36">
      <c r="A42" s="13" t="s">
        <v>414</v>
      </c>
      <c r="B42" s="26"/>
      <c r="C42" s="15" t="s">
        <v>415</v>
      </c>
      <c r="D42" s="16">
        <f>D43+D44</f>
        <v>402666.13699999999</v>
      </c>
      <c r="E42" s="16">
        <f>E43+E44</f>
        <v>284493.19799999997</v>
      </c>
      <c r="F42" s="16">
        <f>F43+F44</f>
        <v>284493.19799999997</v>
      </c>
    </row>
    <row r="43" spans="1:6" ht="24">
      <c r="A43" s="6" t="s">
        <v>414</v>
      </c>
      <c r="B43" s="5">
        <v>743</v>
      </c>
      <c r="C43" s="4" t="s">
        <v>254</v>
      </c>
      <c r="D43" s="20">
        <v>394618.989</v>
      </c>
      <c r="E43" s="20">
        <v>284493.19799999997</v>
      </c>
      <c r="F43" s="20">
        <v>284493.19799999997</v>
      </c>
    </row>
    <row r="44" spans="1:6" ht="36">
      <c r="A44" s="6" t="s">
        <v>414</v>
      </c>
      <c r="B44" s="5">
        <v>745</v>
      </c>
      <c r="C44" s="4" t="s">
        <v>256</v>
      </c>
      <c r="D44" s="20">
        <v>8047.1480000000001</v>
      </c>
      <c r="E44" s="20">
        <v>0</v>
      </c>
      <c r="F44" s="20">
        <v>0</v>
      </c>
    </row>
    <row r="45" spans="1:6" ht="30">
      <c r="A45" s="135" t="s">
        <v>357</v>
      </c>
      <c r="B45" s="136"/>
      <c r="C45" s="137" t="s">
        <v>358</v>
      </c>
      <c r="D45" s="11">
        <f>D46+D55+D48+D50</f>
        <v>20949.212</v>
      </c>
      <c r="E45" s="11">
        <f>E46+E55+E48+E50</f>
        <v>20936.544999999998</v>
      </c>
      <c r="F45" s="11">
        <f>F46+F55+F48+F50</f>
        <v>20925.127</v>
      </c>
    </row>
    <row r="46" spans="1:6" ht="24">
      <c r="A46" s="13" t="s">
        <v>383</v>
      </c>
      <c r="B46" s="13"/>
      <c r="C46" s="15" t="s">
        <v>384</v>
      </c>
      <c r="D46" s="16">
        <f>D47</f>
        <v>2000</v>
      </c>
      <c r="E46" s="16">
        <f>E47</f>
        <v>2000</v>
      </c>
      <c r="F46" s="16">
        <f>F47</f>
        <v>2000</v>
      </c>
    </row>
    <row r="47" spans="1:6" ht="24">
      <c r="A47" s="6" t="s">
        <v>383</v>
      </c>
      <c r="B47" s="5">
        <v>601</v>
      </c>
      <c r="C47" s="4" t="s">
        <v>341</v>
      </c>
      <c r="D47" s="20">
        <v>2000</v>
      </c>
      <c r="E47" s="20">
        <v>2000</v>
      </c>
      <c r="F47" s="20">
        <v>2000</v>
      </c>
    </row>
    <row r="48" spans="1:6" ht="48">
      <c r="A48" s="13" t="s">
        <v>148</v>
      </c>
      <c r="B48" s="26"/>
      <c r="C48" s="15" t="s">
        <v>149</v>
      </c>
      <c r="D48" s="16">
        <f>D49</f>
        <v>24.085000000000001</v>
      </c>
      <c r="E48" s="16">
        <f>E49</f>
        <v>11.417999999999999</v>
      </c>
      <c r="F48" s="16">
        <f>F49</f>
        <v>0</v>
      </c>
    </row>
    <row r="49" spans="1:7" ht="24">
      <c r="A49" s="6" t="s">
        <v>148</v>
      </c>
      <c r="B49" s="34">
        <v>692</v>
      </c>
      <c r="C49" s="35" t="s">
        <v>144</v>
      </c>
      <c r="D49" s="20">
        <v>24.085000000000001</v>
      </c>
      <c r="E49" s="20">
        <v>11.417999999999999</v>
      </c>
      <c r="F49" s="20">
        <v>0</v>
      </c>
    </row>
    <row r="50" spans="1:7" ht="72">
      <c r="A50" s="13" t="s">
        <v>279</v>
      </c>
      <c r="B50" s="29"/>
      <c r="C50" s="134" t="s">
        <v>281</v>
      </c>
      <c r="D50" s="16">
        <f>SUM(D51:D54)</f>
        <v>9500</v>
      </c>
      <c r="E50" s="16">
        <f>SUM(E51:E54)</f>
        <v>9500</v>
      </c>
      <c r="F50" s="16">
        <f>SUM(F51:F54)</f>
        <v>9500</v>
      </c>
    </row>
    <row r="51" spans="1:7" ht="24">
      <c r="A51" s="6" t="s">
        <v>279</v>
      </c>
      <c r="B51" s="5">
        <v>742</v>
      </c>
      <c r="C51" s="4" t="s">
        <v>122</v>
      </c>
      <c r="D51" s="20">
        <v>1679.65</v>
      </c>
      <c r="E51" s="20">
        <v>9500</v>
      </c>
      <c r="F51" s="20">
        <v>9500</v>
      </c>
    </row>
    <row r="52" spans="1:7" ht="36">
      <c r="A52" s="6" t="s">
        <v>279</v>
      </c>
      <c r="B52" s="5">
        <v>675</v>
      </c>
      <c r="C52" s="4" t="s">
        <v>270</v>
      </c>
      <c r="D52" s="20">
        <v>6510.86</v>
      </c>
      <c r="E52" s="20">
        <v>0</v>
      </c>
      <c r="F52" s="20">
        <v>0</v>
      </c>
    </row>
    <row r="53" spans="1:7" ht="24">
      <c r="A53" s="6" t="s">
        <v>279</v>
      </c>
      <c r="B53" s="5">
        <v>743</v>
      </c>
      <c r="C53" s="4" t="s">
        <v>254</v>
      </c>
      <c r="D53" s="20">
        <v>982</v>
      </c>
      <c r="E53" s="20">
        <v>0</v>
      </c>
      <c r="F53" s="20">
        <v>0</v>
      </c>
    </row>
    <row r="54" spans="1:7" ht="24">
      <c r="A54" s="6" t="s">
        <v>279</v>
      </c>
      <c r="B54" s="5">
        <v>744</v>
      </c>
      <c r="C54" s="4" t="s">
        <v>255</v>
      </c>
      <c r="D54" s="20">
        <v>327.49</v>
      </c>
      <c r="E54" s="20">
        <v>0</v>
      </c>
      <c r="F54" s="20">
        <v>0</v>
      </c>
    </row>
    <row r="55" spans="1:7" ht="48">
      <c r="A55" s="13" t="s">
        <v>359</v>
      </c>
      <c r="B55" s="26"/>
      <c r="C55" s="15" t="s">
        <v>360</v>
      </c>
      <c r="D55" s="16">
        <f>D56</f>
        <v>9425.1270000000004</v>
      </c>
      <c r="E55" s="16">
        <f t="shared" ref="E55:F55" si="1">E56</f>
        <v>9425.1270000000004</v>
      </c>
      <c r="F55" s="16">
        <f t="shared" si="1"/>
        <v>9425.1270000000004</v>
      </c>
    </row>
    <row r="56" spans="1:7" ht="24">
      <c r="A56" s="6" t="s">
        <v>359</v>
      </c>
      <c r="B56" s="5">
        <v>742</v>
      </c>
      <c r="C56" s="4" t="s">
        <v>122</v>
      </c>
      <c r="D56" s="20">
        <v>9425.1270000000004</v>
      </c>
      <c r="E56" s="20">
        <v>9425.1270000000004</v>
      </c>
      <c r="F56" s="20">
        <v>9425.1270000000004</v>
      </c>
    </row>
    <row r="57" spans="1:7">
      <c r="A57" s="98"/>
      <c r="B57" s="98"/>
      <c r="C57" s="81" t="s">
        <v>267</v>
      </c>
      <c r="D57" s="11">
        <f>D45+D12</f>
        <v>4308672.8510000007</v>
      </c>
      <c r="E57" s="11">
        <f>E45+E12</f>
        <v>3740489.6240000003</v>
      </c>
      <c r="F57" s="138">
        <f>F45+F12</f>
        <v>3666948.1569999997</v>
      </c>
    </row>
    <row r="58" spans="1:7">
      <c r="D58" s="77"/>
      <c r="E58" s="77"/>
      <c r="F58" s="77"/>
    </row>
    <row r="59" spans="1:7">
      <c r="D59" s="77"/>
      <c r="E59" s="77"/>
      <c r="F59" s="77"/>
      <c r="G59" s="126"/>
    </row>
    <row r="60" spans="1:7">
      <c r="D60" s="127"/>
      <c r="E60" s="127"/>
      <c r="F60" s="127"/>
    </row>
    <row r="61" spans="1:7">
      <c r="D61" s="125"/>
      <c r="E61" s="125"/>
      <c r="F61" s="125"/>
    </row>
    <row r="62" spans="1:7">
      <c r="D62" s="125"/>
      <c r="E62" s="139"/>
      <c r="F62" s="139"/>
    </row>
    <row r="63" spans="1:7">
      <c r="D63" s="125"/>
      <c r="E63" s="139"/>
      <c r="F63" s="139"/>
    </row>
    <row r="64" spans="1:7">
      <c r="D64" s="125"/>
      <c r="E64" s="139"/>
      <c r="F64" s="139"/>
    </row>
    <row r="65" spans="4:6">
      <c r="D65" s="125"/>
      <c r="E65" s="139"/>
      <c r="F65" s="139"/>
    </row>
  </sheetData>
  <mergeCells count="10">
    <mergeCell ref="C2:F2"/>
    <mergeCell ref="C3:F3"/>
    <mergeCell ref="C4:F4"/>
    <mergeCell ref="A7:F7"/>
    <mergeCell ref="A8:A10"/>
    <mergeCell ref="B8:B10"/>
    <mergeCell ref="C8:C10"/>
    <mergeCell ref="D8:F8"/>
    <mergeCell ref="D9:D10"/>
    <mergeCell ref="E9:F9"/>
  </mergeCells>
  <phoneticPr fontId="20" type="noConversion"/>
  <pageMargins left="0.54" right="0.23" top="0.27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B6" sqref="B6:I6"/>
    </sheetView>
  </sheetViews>
  <sheetFormatPr defaultColWidth="9.140625" defaultRowHeight="15"/>
  <cols>
    <col min="1" max="1" width="4.7109375" style="143" customWidth="1"/>
    <col min="2" max="2" width="30" style="143" customWidth="1"/>
    <col min="3" max="3" width="11.28515625" style="144" customWidth="1"/>
    <col min="4" max="4" width="12.140625" style="144" customWidth="1"/>
    <col min="5" max="5" width="12.85546875" style="144" customWidth="1"/>
    <col min="6" max="6" width="13.7109375" style="144" customWidth="1"/>
    <col min="7" max="7" width="15.28515625" style="82" customWidth="1"/>
    <col min="8" max="8" width="10.7109375" style="82" customWidth="1"/>
    <col min="9" max="9" width="9.140625" style="82"/>
    <col min="10" max="10" width="36.140625" style="82" customWidth="1"/>
    <col min="11" max="16384" width="9.140625" style="82"/>
  </cols>
  <sheetData>
    <row r="1" spans="1:10">
      <c r="J1" s="93" t="s">
        <v>730</v>
      </c>
    </row>
    <row r="2" spans="1:10">
      <c r="G2" s="239" t="s">
        <v>328</v>
      </c>
      <c r="H2" s="239"/>
      <c r="I2" s="239"/>
      <c r="J2" s="239"/>
    </row>
    <row r="3" spans="1:10">
      <c r="G3" s="239" t="s">
        <v>329</v>
      </c>
      <c r="H3" s="239"/>
      <c r="I3" s="239"/>
      <c r="J3" s="239"/>
    </row>
    <row r="4" spans="1:10">
      <c r="G4" s="240" t="s">
        <v>650</v>
      </c>
      <c r="H4" s="240"/>
      <c r="I4" s="240"/>
      <c r="J4" s="240"/>
    </row>
    <row r="5" spans="1:10">
      <c r="G5" s="183"/>
      <c r="H5" s="94"/>
      <c r="I5" s="94"/>
      <c r="J5" s="94"/>
    </row>
    <row r="6" spans="1:10" ht="50.45" customHeight="1">
      <c r="A6" s="145"/>
      <c r="B6" s="265" t="s">
        <v>669</v>
      </c>
      <c r="C6" s="266"/>
      <c r="D6" s="267"/>
      <c r="E6" s="267"/>
      <c r="F6" s="267"/>
      <c r="G6" s="267"/>
      <c r="H6" s="267"/>
      <c r="I6" s="267"/>
    </row>
    <row r="7" spans="1:10" ht="18.75" customHeight="1">
      <c r="A7" s="268" t="s">
        <v>309</v>
      </c>
      <c r="B7" s="268" t="s">
        <v>310</v>
      </c>
      <c r="C7" s="271" t="s">
        <v>311</v>
      </c>
      <c r="D7" s="257" t="s">
        <v>337</v>
      </c>
      <c r="E7" s="258"/>
      <c r="F7" s="259"/>
      <c r="G7" s="274" t="s">
        <v>312</v>
      </c>
      <c r="H7" s="275"/>
      <c r="I7" s="275"/>
      <c r="J7" s="276"/>
    </row>
    <row r="8" spans="1:10" ht="21.75" customHeight="1">
      <c r="A8" s="269"/>
      <c r="B8" s="269"/>
      <c r="C8" s="272"/>
      <c r="D8" s="283" t="s">
        <v>339</v>
      </c>
      <c r="E8" s="257" t="s">
        <v>338</v>
      </c>
      <c r="F8" s="259"/>
      <c r="G8" s="277"/>
      <c r="H8" s="278"/>
      <c r="I8" s="278"/>
      <c r="J8" s="279"/>
    </row>
    <row r="9" spans="1:10">
      <c r="A9" s="270"/>
      <c r="B9" s="270"/>
      <c r="C9" s="273"/>
      <c r="D9" s="273"/>
      <c r="E9" s="146" t="s">
        <v>285</v>
      </c>
      <c r="F9" s="146" t="s">
        <v>649</v>
      </c>
      <c r="G9" s="280"/>
      <c r="H9" s="281"/>
      <c r="I9" s="281"/>
      <c r="J9" s="282"/>
    </row>
    <row r="10" spans="1:10">
      <c r="A10" s="147">
        <v>1</v>
      </c>
      <c r="B10" s="147">
        <v>2</v>
      </c>
      <c r="C10" s="147">
        <v>4</v>
      </c>
      <c r="D10" s="147">
        <v>6</v>
      </c>
      <c r="E10" s="147">
        <v>7</v>
      </c>
      <c r="F10" s="147">
        <v>8</v>
      </c>
      <c r="G10" s="148">
        <v>9</v>
      </c>
      <c r="H10" s="148">
        <v>10</v>
      </c>
      <c r="I10" s="148">
        <v>11</v>
      </c>
      <c r="J10" s="148">
        <v>12</v>
      </c>
    </row>
    <row r="11" spans="1:10" ht="74.25" customHeight="1">
      <c r="A11" s="149">
        <v>1</v>
      </c>
      <c r="B11" s="150" t="s">
        <v>64</v>
      </c>
      <c r="C11" s="96" t="s">
        <v>63</v>
      </c>
      <c r="D11" s="20">
        <v>4666.2</v>
      </c>
      <c r="E11" s="20">
        <v>4666.2</v>
      </c>
      <c r="F11" s="20">
        <v>4666.2</v>
      </c>
      <c r="G11" s="151" t="s">
        <v>319</v>
      </c>
      <c r="H11" s="165">
        <v>45251</v>
      </c>
      <c r="I11" s="152">
        <v>63</v>
      </c>
      <c r="J11" s="153" t="s">
        <v>313</v>
      </c>
    </row>
    <row r="12" spans="1:10" ht="74.25" customHeight="1">
      <c r="A12" s="149">
        <v>2</v>
      </c>
      <c r="B12" s="150" t="s">
        <v>88</v>
      </c>
      <c r="C12" s="96" t="s">
        <v>87</v>
      </c>
      <c r="D12" s="20">
        <v>229.88</v>
      </c>
      <c r="E12" s="20">
        <v>229.88</v>
      </c>
      <c r="F12" s="20">
        <v>229.88</v>
      </c>
      <c r="G12" s="154" t="s">
        <v>314</v>
      </c>
      <c r="H12" s="155">
        <v>45225</v>
      </c>
      <c r="I12" s="156">
        <v>47</v>
      </c>
      <c r="J12" s="157" t="s">
        <v>315</v>
      </c>
    </row>
    <row r="13" spans="1:10" ht="174" customHeight="1">
      <c r="A13" s="149">
        <v>3</v>
      </c>
      <c r="B13" s="150" t="s">
        <v>68</v>
      </c>
      <c r="C13" s="96" t="s">
        <v>67</v>
      </c>
      <c r="D13" s="20">
        <v>8784</v>
      </c>
      <c r="E13" s="20">
        <v>8784</v>
      </c>
      <c r="F13" s="20">
        <v>8784</v>
      </c>
      <c r="G13" s="151" t="s">
        <v>316</v>
      </c>
      <c r="H13" s="158">
        <v>42361</v>
      </c>
      <c r="I13" s="151" t="s">
        <v>317</v>
      </c>
      <c r="J13" s="159" t="s">
        <v>318</v>
      </c>
    </row>
    <row r="14" spans="1:10" ht="16.5">
      <c r="A14" s="160"/>
      <c r="B14" s="161" t="s">
        <v>267</v>
      </c>
      <c r="C14" s="160"/>
      <c r="D14" s="162">
        <f>D11+D12+D13</f>
        <v>13680.08</v>
      </c>
      <c r="E14" s="162">
        <f>E11+E12+E13</f>
        <v>13680.08</v>
      </c>
      <c r="F14" s="162">
        <f>F11+F12+F13</f>
        <v>13680.08</v>
      </c>
      <c r="G14" s="163"/>
      <c r="H14" s="163"/>
      <c r="I14" s="163"/>
      <c r="J14" s="164"/>
    </row>
  </sheetData>
  <mergeCells count="11">
    <mergeCell ref="G2:J2"/>
    <mergeCell ref="G3:J3"/>
    <mergeCell ref="G4:J4"/>
    <mergeCell ref="B6:I6"/>
    <mergeCell ref="A7:A9"/>
    <mergeCell ref="B7:B9"/>
    <mergeCell ref="C7:C9"/>
    <mergeCell ref="D7:F7"/>
    <mergeCell ref="G7:J9"/>
    <mergeCell ref="D8:D9"/>
    <mergeCell ref="E8:F8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workbookViewId="0">
      <selection activeCell="E1" sqref="E1"/>
    </sheetView>
  </sheetViews>
  <sheetFormatPr defaultColWidth="9" defaultRowHeight="15"/>
  <cols>
    <col min="1" max="1" width="6.28515625" customWidth="1"/>
    <col min="2" max="2" width="19.28515625" customWidth="1"/>
    <col min="3" max="3" width="45.5703125" customWidth="1"/>
    <col min="4" max="4" width="18.42578125" customWidth="1"/>
    <col min="5" max="5" width="28.85546875" customWidth="1"/>
    <col min="10" max="10" width="11.42578125" customWidth="1"/>
  </cols>
  <sheetData>
    <row r="1" spans="1:10">
      <c r="B1" s="1"/>
      <c r="C1" s="1"/>
      <c r="D1" s="2"/>
      <c r="E1" s="3" t="s">
        <v>731</v>
      </c>
    </row>
    <row r="2" spans="1:10">
      <c r="B2" s="239" t="s">
        <v>328</v>
      </c>
      <c r="C2" s="239"/>
      <c r="D2" s="239"/>
      <c r="E2" s="239"/>
    </row>
    <row r="3" spans="1:10">
      <c r="B3" s="239" t="s">
        <v>329</v>
      </c>
      <c r="C3" s="239"/>
      <c r="D3" s="239"/>
      <c r="E3" s="239"/>
    </row>
    <row r="4" spans="1:10">
      <c r="B4" s="240" t="s">
        <v>650</v>
      </c>
      <c r="C4" s="240"/>
      <c r="D4" s="240"/>
      <c r="E4" s="240"/>
    </row>
    <row r="6" spans="1:10" ht="48.75" customHeight="1">
      <c r="A6" s="290" t="s">
        <v>715</v>
      </c>
      <c r="B6" s="291"/>
      <c r="C6" s="291"/>
      <c r="D6" s="291"/>
      <c r="E6" s="291"/>
    </row>
    <row r="7" spans="1:10" ht="126">
      <c r="A7" s="171" t="s">
        <v>670</v>
      </c>
      <c r="B7" s="171" t="s">
        <v>587</v>
      </c>
      <c r="C7" s="171" t="s">
        <v>588</v>
      </c>
      <c r="D7" s="171" t="s">
        <v>716</v>
      </c>
      <c r="E7" s="171" t="s">
        <v>589</v>
      </c>
    </row>
    <row r="8" spans="1:10" ht="15.75">
      <c r="A8" s="286">
        <v>1</v>
      </c>
      <c r="B8" s="284" t="s">
        <v>590</v>
      </c>
      <c r="C8" s="210" t="s">
        <v>717</v>
      </c>
      <c r="D8" s="213">
        <v>211.5</v>
      </c>
      <c r="E8" s="214" t="s">
        <v>592</v>
      </c>
    </row>
    <row r="9" spans="1:10" ht="31.5">
      <c r="A9" s="287"/>
      <c r="B9" s="289"/>
      <c r="C9" s="210" t="s">
        <v>671</v>
      </c>
      <c r="D9" s="213">
        <v>261.755</v>
      </c>
      <c r="E9" s="210" t="s">
        <v>592</v>
      </c>
      <c r="H9" s="172"/>
    </row>
    <row r="10" spans="1:10" ht="31.5">
      <c r="A10" s="287"/>
      <c r="B10" s="289"/>
      <c r="C10" s="210" t="s">
        <v>672</v>
      </c>
      <c r="D10" s="213">
        <v>1.046</v>
      </c>
      <c r="E10" s="210" t="s">
        <v>594</v>
      </c>
      <c r="H10" s="172"/>
      <c r="J10" s="172"/>
    </row>
    <row r="11" spans="1:10" ht="31.5">
      <c r="A11" s="288"/>
      <c r="B11" s="285"/>
      <c r="C11" s="210" t="s">
        <v>673</v>
      </c>
      <c r="D11" s="213">
        <v>25.699000000000002</v>
      </c>
      <c r="E11" s="210" t="s">
        <v>594</v>
      </c>
      <c r="H11" s="172"/>
      <c r="J11" s="172"/>
    </row>
    <row r="12" spans="1:10" ht="31.5">
      <c r="A12" s="286">
        <v>1</v>
      </c>
      <c r="B12" s="284" t="s">
        <v>593</v>
      </c>
      <c r="C12" s="210" t="s">
        <v>674</v>
      </c>
      <c r="D12" s="213">
        <v>135.88200000000001</v>
      </c>
      <c r="E12" s="210" t="s">
        <v>591</v>
      </c>
      <c r="H12" s="172"/>
      <c r="J12" s="172"/>
    </row>
    <row r="13" spans="1:10" ht="63">
      <c r="A13" s="287"/>
      <c r="B13" s="289"/>
      <c r="C13" s="210" t="s">
        <v>712</v>
      </c>
      <c r="D13" s="213">
        <v>212.5</v>
      </c>
      <c r="E13" s="210" t="s">
        <v>675</v>
      </c>
      <c r="H13" s="172"/>
      <c r="J13" s="172"/>
    </row>
    <row r="14" spans="1:10" ht="28.5" customHeight="1">
      <c r="A14" s="287"/>
      <c r="B14" s="289"/>
      <c r="C14" s="210" t="s">
        <v>676</v>
      </c>
      <c r="D14" s="213">
        <v>89.125</v>
      </c>
      <c r="E14" s="210" t="s">
        <v>677</v>
      </c>
      <c r="H14" s="172"/>
      <c r="J14" s="172"/>
    </row>
    <row r="15" spans="1:10" ht="31.5">
      <c r="A15" s="287"/>
      <c r="B15" s="289"/>
      <c r="C15" s="210" t="s">
        <v>678</v>
      </c>
      <c r="D15" s="213">
        <v>55.56</v>
      </c>
      <c r="E15" s="210" t="s">
        <v>679</v>
      </c>
      <c r="H15" s="172"/>
      <c r="J15" s="172"/>
    </row>
    <row r="16" spans="1:10" ht="31.5">
      <c r="A16" s="288"/>
      <c r="B16" s="285"/>
      <c r="C16" s="210" t="s">
        <v>672</v>
      </c>
      <c r="D16" s="213">
        <v>6.9329999999999998</v>
      </c>
      <c r="E16" s="210" t="s">
        <v>594</v>
      </c>
      <c r="H16" s="172"/>
      <c r="I16" s="172"/>
      <c r="J16" s="172"/>
    </row>
    <row r="17" spans="1:5" ht="47.25">
      <c r="A17" s="209">
        <v>1</v>
      </c>
      <c r="B17" s="210" t="s">
        <v>595</v>
      </c>
      <c r="C17" s="210" t="s">
        <v>680</v>
      </c>
      <c r="D17" s="213">
        <v>500</v>
      </c>
      <c r="E17" s="210" t="s">
        <v>681</v>
      </c>
    </row>
    <row r="18" spans="1:5" ht="31.5">
      <c r="A18" s="286">
        <v>1</v>
      </c>
      <c r="B18" s="284" t="s">
        <v>596</v>
      </c>
      <c r="C18" s="210" t="s">
        <v>682</v>
      </c>
      <c r="D18" s="213">
        <v>100.73</v>
      </c>
      <c r="E18" s="210" t="s">
        <v>679</v>
      </c>
    </row>
    <row r="19" spans="1:5" ht="31.5">
      <c r="A19" s="287"/>
      <c r="B19" s="289"/>
      <c r="C19" s="210" t="s">
        <v>683</v>
      </c>
      <c r="D19" s="213">
        <v>134.01300000000001</v>
      </c>
      <c r="E19" s="210" t="s">
        <v>718</v>
      </c>
    </row>
    <row r="20" spans="1:5" ht="31.5">
      <c r="A20" s="287"/>
      <c r="B20" s="289"/>
      <c r="C20" s="210" t="s">
        <v>684</v>
      </c>
      <c r="D20" s="213">
        <v>69.5</v>
      </c>
      <c r="E20" s="210" t="s">
        <v>719</v>
      </c>
    </row>
    <row r="21" spans="1:5" ht="33.75" customHeight="1">
      <c r="A21" s="287"/>
      <c r="B21" s="289"/>
      <c r="C21" s="210" t="s">
        <v>685</v>
      </c>
      <c r="D21" s="213">
        <v>8.0990000000000002</v>
      </c>
      <c r="E21" s="210" t="s">
        <v>686</v>
      </c>
    </row>
    <row r="22" spans="1:5" ht="31.5">
      <c r="A22" s="287"/>
      <c r="B22" s="289"/>
      <c r="C22" s="210" t="s">
        <v>672</v>
      </c>
      <c r="D22" s="213">
        <v>42.796999999999997</v>
      </c>
      <c r="E22" s="210" t="s">
        <v>594</v>
      </c>
    </row>
    <row r="23" spans="1:5" ht="31.5">
      <c r="A23" s="288"/>
      <c r="B23" s="285"/>
      <c r="C23" s="210" t="s">
        <v>687</v>
      </c>
      <c r="D23" s="213">
        <v>144.86099999999999</v>
      </c>
      <c r="E23" s="210" t="s">
        <v>720</v>
      </c>
    </row>
    <row r="24" spans="1:5" ht="31.5">
      <c r="A24" s="286">
        <v>2</v>
      </c>
      <c r="B24" s="284" t="s">
        <v>597</v>
      </c>
      <c r="C24" s="210" t="s">
        <v>688</v>
      </c>
      <c r="D24" s="213">
        <v>212.35499999999999</v>
      </c>
      <c r="E24" s="210" t="s">
        <v>721</v>
      </c>
    </row>
    <row r="25" spans="1:5" ht="47.25">
      <c r="A25" s="287"/>
      <c r="B25" s="289"/>
      <c r="C25" s="210" t="s">
        <v>685</v>
      </c>
      <c r="D25" s="213">
        <v>76.144999999999996</v>
      </c>
      <c r="E25" s="210" t="s">
        <v>686</v>
      </c>
    </row>
    <row r="26" spans="1:5" ht="31.5">
      <c r="A26" s="288"/>
      <c r="B26" s="285"/>
      <c r="C26" s="210" t="s">
        <v>689</v>
      </c>
      <c r="D26" s="213">
        <v>211.5</v>
      </c>
      <c r="E26" s="210" t="s">
        <v>722</v>
      </c>
    </row>
    <row r="27" spans="1:5" ht="31.5">
      <c r="A27" s="209">
        <v>3</v>
      </c>
      <c r="B27" s="210" t="s">
        <v>598</v>
      </c>
      <c r="C27" s="211" t="s">
        <v>690</v>
      </c>
      <c r="D27" s="213">
        <v>500</v>
      </c>
      <c r="E27" s="284" t="s">
        <v>723</v>
      </c>
    </row>
    <row r="28" spans="1:5" ht="31.5">
      <c r="A28" s="209">
        <v>3</v>
      </c>
      <c r="B28" s="210" t="s">
        <v>599</v>
      </c>
      <c r="C28" s="211" t="s">
        <v>690</v>
      </c>
      <c r="D28" s="213">
        <v>500</v>
      </c>
      <c r="E28" s="289"/>
    </row>
    <row r="29" spans="1:5" ht="31.5">
      <c r="A29" s="209">
        <v>3</v>
      </c>
      <c r="B29" s="210" t="s">
        <v>600</v>
      </c>
      <c r="C29" s="211" t="s">
        <v>690</v>
      </c>
      <c r="D29" s="213">
        <v>500</v>
      </c>
      <c r="E29" s="285"/>
    </row>
    <row r="30" spans="1:5" ht="35.25" customHeight="1">
      <c r="A30" s="286">
        <v>3</v>
      </c>
      <c r="B30" s="284" t="s">
        <v>601</v>
      </c>
      <c r="C30" s="211" t="s">
        <v>691</v>
      </c>
      <c r="D30" s="213">
        <v>73.7</v>
      </c>
      <c r="E30" s="211" t="s">
        <v>692</v>
      </c>
    </row>
    <row r="31" spans="1:5" ht="20.25" customHeight="1">
      <c r="A31" s="287"/>
      <c r="B31" s="289"/>
      <c r="C31" s="211" t="s">
        <v>693</v>
      </c>
      <c r="D31" s="213">
        <v>191.5</v>
      </c>
      <c r="E31" s="211" t="s">
        <v>724</v>
      </c>
    </row>
    <row r="32" spans="1:5" ht="20.25" customHeight="1">
      <c r="A32" s="287"/>
      <c r="B32" s="289"/>
      <c r="C32" s="211" t="s">
        <v>694</v>
      </c>
      <c r="D32" s="213">
        <v>234</v>
      </c>
      <c r="E32" s="211" t="s">
        <v>695</v>
      </c>
    </row>
    <row r="33" spans="1:5" ht="33" customHeight="1">
      <c r="A33" s="288"/>
      <c r="B33" s="285"/>
      <c r="C33" s="210" t="s">
        <v>687</v>
      </c>
      <c r="D33" s="213">
        <v>0.8</v>
      </c>
      <c r="E33" s="210" t="s">
        <v>720</v>
      </c>
    </row>
    <row r="34" spans="1:5" ht="65.25" customHeight="1">
      <c r="A34" s="286">
        <v>4</v>
      </c>
      <c r="B34" s="284" t="s">
        <v>602</v>
      </c>
      <c r="C34" s="210" t="s">
        <v>696</v>
      </c>
      <c r="D34" s="213">
        <v>182</v>
      </c>
      <c r="E34" s="210" t="s">
        <v>697</v>
      </c>
    </row>
    <row r="35" spans="1:5" ht="47.25">
      <c r="A35" s="287"/>
      <c r="B35" s="289"/>
      <c r="C35" s="210" t="s">
        <v>698</v>
      </c>
      <c r="D35" s="213">
        <v>300</v>
      </c>
      <c r="E35" s="210" t="s">
        <v>603</v>
      </c>
    </row>
    <row r="36" spans="1:5" ht="31.5">
      <c r="A36" s="287"/>
      <c r="B36" s="289"/>
      <c r="C36" s="210" t="s">
        <v>699</v>
      </c>
      <c r="D36" s="213">
        <v>5.39</v>
      </c>
      <c r="E36" s="210" t="s">
        <v>700</v>
      </c>
    </row>
    <row r="37" spans="1:5" ht="31.5">
      <c r="A37" s="288"/>
      <c r="B37" s="285"/>
      <c r="C37" s="210" t="s">
        <v>687</v>
      </c>
      <c r="D37" s="213">
        <v>12.61</v>
      </c>
      <c r="E37" s="210" t="s">
        <v>720</v>
      </c>
    </row>
    <row r="38" spans="1:5" ht="31.5">
      <c r="A38" s="209">
        <v>4</v>
      </c>
      <c r="B38" s="210" t="s">
        <v>604</v>
      </c>
      <c r="C38" s="210" t="s">
        <v>699</v>
      </c>
      <c r="D38" s="213">
        <v>500</v>
      </c>
      <c r="E38" s="210" t="s">
        <v>700</v>
      </c>
    </row>
    <row r="39" spans="1:5" ht="47.25">
      <c r="A39" s="209">
        <v>4</v>
      </c>
      <c r="B39" s="210" t="s">
        <v>628</v>
      </c>
      <c r="C39" s="210" t="s">
        <v>701</v>
      </c>
      <c r="D39" s="213">
        <v>320.35000000000002</v>
      </c>
      <c r="E39" s="210" t="s">
        <v>702</v>
      </c>
    </row>
    <row r="40" spans="1:5" ht="15.75">
      <c r="A40" s="286">
        <v>5</v>
      </c>
      <c r="B40" s="284" t="s">
        <v>605</v>
      </c>
      <c r="C40" s="210" t="s">
        <v>703</v>
      </c>
      <c r="D40" s="213">
        <v>495</v>
      </c>
      <c r="E40" s="210" t="s">
        <v>725</v>
      </c>
    </row>
    <row r="41" spans="1:5" ht="31.5" customHeight="1">
      <c r="A41" s="288"/>
      <c r="B41" s="285"/>
      <c r="C41" s="210" t="s">
        <v>687</v>
      </c>
      <c r="D41" s="213">
        <v>5</v>
      </c>
      <c r="E41" s="210" t="s">
        <v>720</v>
      </c>
    </row>
    <row r="42" spans="1:5" ht="27.75" customHeight="1">
      <c r="A42" s="209">
        <v>5</v>
      </c>
      <c r="B42" s="210" t="s">
        <v>607</v>
      </c>
      <c r="C42" s="210" t="s">
        <v>704</v>
      </c>
      <c r="D42" s="213">
        <v>500</v>
      </c>
      <c r="E42" s="210" t="s">
        <v>608</v>
      </c>
    </row>
    <row r="43" spans="1:5" ht="31.5">
      <c r="A43" s="209">
        <v>5</v>
      </c>
      <c r="B43" s="210" t="s">
        <v>609</v>
      </c>
      <c r="C43" s="210" t="s">
        <v>729</v>
      </c>
      <c r="D43" s="213">
        <v>114.99</v>
      </c>
      <c r="E43" s="210" t="s">
        <v>726</v>
      </c>
    </row>
    <row r="44" spans="1:5" ht="35.25" customHeight="1">
      <c r="A44" s="209">
        <v>5</v>
      </c>
      <c r="B44" s="210" t="s">
        <v>609</v>
      </c>
      <c r="C44" s="210" t="s">
        <v>705</v>
      </c>
      <c r="D44" s="213">
        <v>385.01</v>
      </c>
      <c r="E44" s="210" t="s">
        <v>706</v>
      </c>
    </row>
    <row r="45" spans="1:5" ht="33.75" customHeight="1">
      <c r="A45" s="286">
        <v>5</v>
      </c>
      <c r="B45" s="284" t="s">
        <v>610</v>
      </c>
      <c r="C45" s="210" t="s">
        <v>707</v>
      </c>
      <c r="D45" s="213">
        <v>210</v>
      </c>
      <c r="E45" s="210" t="s">
        <v>708</v>
      </c>
    </row>
    <row r="46" spans="1:5" ht="27.75" customHeight="1">
      <c r="A46" s="287"/>
      <c r="B46" s="289"/>
      <c r="C46" s="210" t="s">
        <v>709</v>
      </c>
      <c r="D46" s="213">
        <v>80</v>
      </c>
      <c r="E46" s="210" t="s">
        <v>710</v>
      </c>
    </row>
    <row r="47" spans="1:5" ht="31.5">
      <c r="A47" s="288"/>
      <c r="B47" s="285"/>
      <c r="C47" s="210" t="s">
        <v>711</v>
      </c>
      <c r="D47" s="213">
        <v>210</v>
      </c>
      <c r="E47" s="210" t="s">
        <v>606</v>
      </c>
    </row>
    <row r="48" spans="1:5" ht="15.75">
      <c r="A48" s="210"/>
      <c r="B48" s="210"/>
      <c r="C48" s="219" t="s">
        <v>727</v>
      </c>
      <c r="D48" s="215">
        <f>SUM(D8:D47)</f>
        <v>7820.35</v>
      </c>
      <c r="E48" s="216"/>
    </row>
    <row r="49" spans="1:5" ht="15.75">
      <c r="A49" s="217"/>
      <c r="B49" s="217"/>
      <c r="C49" s="220" t="s">
        <v>728</v>
      </c>
      <c r="D49" s="218">
        <v>1679.65</v>
      </c>
      <c r="E49" s="217"/>
    </row>
    <row r="50" spans="1:5" ht="15.75">
      <c r="A50" s="217"/>
      <c r="B50" s="217"/>
      <c r="C50" s="221" t="s">
        <v>258</v>
      </c>
      <c r="D50" s="218">
        <f>SUM(D48:D49)</f>
        <v>9500</v>
      </c>
      <c r="E50" s="217"/>
    </row>
  </sheetData>
  <mergeCells count="21">
    <mergeCell ref="A45:A47"/>
    <mergeCell ref="B45:B47"/>
    <mergeCell ref="B2:E2"/>
    <mergeCell ref="B3:E3"/>
    <mergeCell ref="B4:E4"/>
    <mergeCell ref="A6:E6"/>
    <mergeCell ref="A8:A11"/>
    <mergeCell ref="B8:B11"/>
    <mergeCell ref="A12:A16"/>
    <mergeCell ref="B12:B16"/>
    <mergeCell ref="A30:A33"/>
    <mergeCell ref="B30:B33"/>
    <mergeCell ref="A34:A37"/>
    <mergeCell ref="B34:B37"/>
    <mergeCell ref="E27:E29"/>
    <mergeCell ref="A40:A41"/>
    <mergeCell ref="B40:B41"/>
    <mergeCell ref="A18:A23"/>
    <mergeCell ref="B18:B23"/>
    <mergeCell ref="A24:A26"/>
    <mergeCell ref="B24:B26"/>
  </mergeCells>
  <pageMargins left="0.56999999999999995" right="0.27559055118110237" top="0.19685039370078741" bottom="0.27559055118110237" header="0.31496062992125984" footer="0.31496062992125984"/>
  <pageSetup paperSize="9" scale="7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ВЕД</vt:lpstr>
      <vt:lpstr>Прил</vt:lpstr>
      <vt:lpstr>Раз.под.</vt:lpstr>
      <vt:lpstr>МП</vt:lpstr>
      <vt:lpstr>Публ.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2025-11-13T12:27:34Z</dcterms:modified>
</cp:coreProperties>
</file>